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8B4601-4C14-4263-9F6A-8DB6099ED92B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Список" sheetId="1" r:id="rId1"/>
    <sheet name="Структура типовая" sheetId="2" r:id="rId2"/>
    <sheet name="Структура" sheetId="3" r:id="rId3"/>
    <sheet name="Проект меню" sheetId="4" r:id="rId4"/>
    <sheet name="Расчет ХЭХ" sheetId="5" r:id="rId5"/>
    <sheet name="соотношение ЭЦ" sheetId="6" r:id="rId6"/>
    <sheet name="Себестоимость рациона" sheetId="7" r:id="rId7"/>
    <sheet name="Себестоимость блюд" sheetId="8" r:id="rId8"/>
    <sheet name="Выполнение норм" sheetId="9" r:id="rId9"/>
    <sheet name="Примеры допустимых замен" sheetId="10" r:id="rId10"/>
    <sheet name="цены" sheetId="11" r:id="rId11"/>
  </sheets>
  <definedNames>
    <definedName name="_xlnm.Print_Area" localSheetId="8">'Выполнение норм'!$A$1:$AC$45</definedName>
    <definedName name="_xlnm.Print_Area" localSheetId="9">'Примеры допустимых замен'!$A$1:$C$168</definedName>
    <definedName name="_xlnm.Print_Area" localSheetId="3">'Проект меню'!$A$1:$O$246</definedName>
    <definedName name="_xlnm.Print_Area" localSheetId="4">'Расчет ХЭХ'!$A$1:$W$18</definedName>
    <definedName name="_xlnm.Print_Area" localSheetId="7">'Себестоимость блюд'!$A$1:$K$128</definedName>
    <definedName name="_xlnm.Print_Area" localSheetId="6">'Себестоимость рациона'!$A$1:$E$35</definedName>
    <definedName name="_xlnm.Print_Area" localSheetId="5">'соотношение ЭЦ'!$A$1:$P$49</definedName>
    <definedName name="_xlnm.Print_Area" localSheetId="2">Структура!$A$1:$U$30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3" i="9" l="1"/>
  <c r="K125" i="8"/>
  <c r="I125" i="8"/>
  <c r="G125" i="8"/>
  <c r="E125" i="8"/>
  <c r="C125" i="8"/>
  <c r="K112" i="8"/>
  <c r="I112" i="8"/>
  <c r="G112" i="8"/>
  <c r="E112" i="8"/>
  <c r="C112" i="8"/>
  <c r="K100" i="8"/>
  <c r="I100" i="8"/>
  <c r="G100" i="8"/>
  <c r="E100" i="8"/>
  <c r="C100" i="8"/>
  <c r="K92" i="8"/>
  <c r="K82" i="8" s="1"/>
  <c r="I92" i="8"/>
  <c r="G92" i="8"/>
  <c r="E92" i="8"/>
  <c r="C92" i="8"/>
  <c r="C82" i="8" s="1"/>
  <c r="I82" i="8"/>
  <c r="G82" i="8"/>
  <c r="E82" i="8"/>
  <c r="K69" i="8"/>
  <c r="I69" i="8"/>
  <c r="G69" i="8"/>
  <c r="E69" i="8"/>
  <c r="C69" i="8"/>
  <c r="K61" i="8"/>
  <c r="I61" i="8"/>
  <c r="G61" i="8"/>
  <c r="E61" i="8"/>
  <c r="C61" i="8"/>
  <c r="K48" i="8"/>
  <c r="I48" i="8"/>
  <c r="G48" i="8"/>
  <c r="E48" i="8"/>
  <c r="C48" i="8"/>
  <c r="K36" i="8"/>
  <c r="I36" i="8"/>
  <c r="G36" i="8"/>
  <c r="E36" i="8"/>
  <c r="C36" i="8"/>
  <c r="K28" i="8"/>
  <c r="I28" i="8"/>
  <c r="G28" i="8"/>
  <c r="G18" i="8" s="1"/>
  <c r="E28" i="8"/>
  <c r="C28" i="8"/>
  <c r="K18" i="8"/>
  <c r="I18" i="8"/>
  <c r="E18" i="8"/>
  <c r="C18" i="8"/>
  <c r="K5" i="8"/>
  <c r="I5" i="8"/>
  <c r="G5" i="8"/>
  <c r="E5" i="8"/>
  <c r="C5" i="8"/>
  <c r="E18" i="7"/>
  <c r="D18" i="7"/>
  <c r="C18" i="7"/>
  <c r="B18" i="7"/>
  <c r="T17" i="5"/>
  <c r="H17" i="5"/>
  <c r="W16" i="5"/>
  <c r="W17" i="5" s="1"/>
  <c r="V16" i="5"/>
  <c r="V17" i="5" s="1"/>
  <c r="U16" i="5"/>
  <c r="U17" i="5" s="1"/>
  <c r="T16" i="5"/>
  <c r="S16" i="5"/>
  <c r="S17" i="5" s="1"/>
  <c r="M16" i="5"/>
  <c r="M17" i="5" s="1"/>
  <c r="J16" i="5"/>
  <c r="J17" i="5" s="1"/>
  <c r="H16" i="5"/>
  <c r="D16" i="5"/>
  <c r="D17" i="5" s="1"/>
  <c r="W14" i="5"/>
  <c r="V14" i="5"/>
  <c r="U14" i="5"/>
  <c r="T14" i="5"/>
  <c r="S14" i="5"/>
  <c r="M14" i="5"/>
  <c r="J14" i="5"/>
  <c r="H14" i="5"/>
  <c r="D14" i="5"/>
  <c r="W11" i="5"/>
  <c r="V11" i="5"/>
  <c r="U11" i="5"/>
  <c r="T11" i="5"/>
  <c r="S11" i="5"/>
  <c r="M11" i="5"/>
  <c r="J11" i="5"/>
  <c r="H11" i="5"/>
  <c r="D11" i="5"/>
  <c r="W8" i="5"/>
  <c r="V8" i="5"/>
  <c r="U8" i="5"/>
  <c r="T8" i="5"/>
  <c r="S8" i="5"/>
  <c r="M8" i="5"/>
  <c r="J8" i="5"/>
  <c r="H8" i="5"/>
  <c r="D8" i="5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U29" i="3"/>
  <c r="S29" i="3"/>
  <c r="Q29" i="3"/>
  <c r="O29" i="3"/>
  <c r="M29" i="3"/>
  <c r="K29" i="3"/>
  <c r="I29" i="3"/>
  <c r="G29" i="3"/>
  <c r="E29" i="3"/>
  <c r="C29" i="3"/>
  <c r="U25" i="3"/>
  <c r="S25" i="3"/>
  <c r="Q25" i="3"/>
  <c r="O25" i="3"/>
  <c r="M25" i="3"/>
  <c r="K25" i="3"/>
  <c r="I25" i="3"/>
  <c r="G25" i="3"/>
  <c r="E25" i="3"/>
  <c r="C25" i="3"/>
  <c r="U14" i="3"/>
  <c r="S14" i="3"/>
  <c r="Q14" i="3"/>
  <c r="O14" i="3"/>
  <c r="M14" i="3"/>
  <c r="K14" i="3"/>
  <c r="I14" i="3"/>
  <c r="G14" i="3"/>
  <c r="E14" i="3"/>
  <c r="C14" i="3"/>
</calcChain>
</file>

<file path=xl/sharedStrings.xml><?xml version="1.0" encoding="utf-8"?>
<sst xmlns="http://schemas.openxmlformats.org/spreadsheetml/2006/main" count="1949" uniqueCount="642">
  <si>
    <t>Список листов Книги</t>
  </si>
  <si>
    <t>Лист / Ссылка</t>
  </si>
  <si>
    <t>Наименование</t>
  </si>
  <si>
    <t>Структура типовая'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</si>
  <si>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12-18 лет.</t>
  </si>
  <si>
    <t>Структура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</si>
  <si>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</si>
  <si>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Проект меню'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</si>
  <si>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12-18  лет</t>
  </si>
  <si>
    <t>Расчет ХЭХ'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</si>
  <si>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 12-18  лет</t>
  </si>
  <si>
    <t>соотношение ЭЦ'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</si>
  <si>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 лет</t>
  </si>
  <si>
    <t>Себестоимость рациона'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</si>
  <si>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</si>
  <si>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блюд '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</si>
  <si>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 лет</t>
  </si>
  <si>
    <t>Выполнение норм'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</si>
  <si>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 лет</t>
  </si>
  <si>
    <t>Примеры допустимых замен'</t>
  </si>
  <si>
    <t>Примеры допустимых замен при применении типового меню</t>
  </si>
  <si>
    <t>цены</t>
  </si>
  <si>
    <t>Цены на продукты</t>
  </si>
  <si>
    <t>Приложение №1</t>
  </si>
  <si>
    <t>Типовая 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</si>
  <si>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>Завтрак</t>
  </si>
  <si>
    <t>Тип блюда</t>
  </si>
  <si>
    <t>Масса порции (не менее), г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</si>
  <si>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</si>
  <si>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</si>
  <si>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</si>
  <si>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</si>
  <si>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</si>
  <si>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</si>
  <si>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</si>
  <si>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</si>
  <si>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</si>
  <si>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</si>
  <si>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Порционное блюдо (масло, сыр)</t>
  </si>
  <si>
    <t>Масло сливочное</t>
  </si>
  <si>
    <t>Сыр полутвердый</t>
  </si>
  <si>
    <t>Яйцо вареное порционно/Омлет</t>
  </si>
  <si>
    <t>Яйцо вареное</t>
  </si>
  <si>
    <t>Основное блюдо</t>
  </si>
  <si>
    <t>150, для мясных блюд 100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</si>
  <si>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</si>
  <si>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</si>
  <si>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</si>
  <si>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</si>
  <si>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</si>
  <si>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</si>
  <si>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</si>
  <si>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</si>
  <si>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</si>
  <si>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</si>
  <si>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 молокосодержащий</t>
  </si>
  <si>
    <t>Напиток горячий</t>
  </si>
  <si>
    <t>Кондитерское изделие</t>
  </si>
  <si>
    <t>Хлеб</t>
  </si>
  <si>
    <t>Хлеб пшеничный</t>
  </si>
  <si>
    <t>Фрукт</t>
  </si>
  <si>
    <t>Обед</t>
  </si>
  <si>
    <t>Холодное блюдо (салат)</t>
  </si>
  <si>
    <t>Салат из свежих овощей</t>
  </si>
  <si>
    <t>Салат из вареных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</si>
  <si>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</si>
  <si>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</si>
  <si>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</si>
  <si>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Блюдо из мяса и субпродуктов, в т.ч. с соусом</t>
  </si>
  <si>
    <t>Напиток холодный</t>
  </si>
  <si>
    <t>Хлеб ржано-пшеничный</t>
  </si>
  <si>
    <t>Полдник</t>
  </si>
  <si>
    <t>Выпечка</t>
  </si>
  <si>
    <t>Напиток кисломолочный</t>
  </si>
  <si>
    <t>Приложение №2</t>
  </si>
  <si>
    <t>Каша вязкая молочная из смеси круп</t>
  </si>
  <si>
    <t>Шницель из говядины и мяса птицы с маслом сливочным, 100/5</t>
  </si>
  <si>
    <t>Пудинг из творога (запеченный) с соусом ягодным, 150/50</t>
  </si>
  <si>
    <t>Биточки куриные с маслом сливочным, 100/5</t>
  </si>
  <si>
    <t>Фритатта с картофелем и сыром с маслом сливочным, 150/5</t>
  </si>
  <si>
    <t>Каша вязкая молочная из овсяных хлопьев</t>
  </si>
  <si>
    <t>Соус болоньезе</t>
  </si>
  <si>
    <t>Вареники с творогом с соусом молочным, 180/30</t>
  </si>
  <si>
    <t>Гуляш из куриного филе</t>
  </si>
  <si>
    <t>Биточки рыбные с соусом сметанным, 100/30</t>
  </si>
  <si>
    <t>Подгарнировка из свежих помидоров</t>
  </si>
  <si>
    <t>Овощи запеченные</t>
  </si>
  <si>
    <t>Каша гречневая рассыпчатая</t>
  </si>
  <si>
    <t>Макаронные изделия отварные</t>
  </si>
  <si>
    <t>Картофельное пюре</t>
  </si>
  <si>
    <t>Какао на молоке, 200/11</t>
  </si>
  <si>
    <t>Чай с сахаром и лимоном, 200/11</t>
  </si>
  <si>
    <t>Чай с сахаром, 200/11</t>
  </si>
  <si>
    <t>Напиток кофейный на молоке, 200/11</t>
  </si>
  <si>
    <t>Зефир</t>
  </si>
  <si>
    <t>Яблоко</t>
  </si>
  <si>
    <t>Груша</t>
  </si>
  <si>
    <t>Апельсин</t>
  </si>
  <si>
    <t>Банан</t>
  </si>
  <si>
    <t>Салат витаминный /2 вариант/</t>
  </si>
  <si>
    <t>Салат Осенний</t>
  </si>
  <si>
    <t>Салат из белокочанной капусты</t>
  </si>
  <si>
    <t>Винегрет овощной</t>
  </si>
  <si>
    <t>Салат картофельный с кукурузой и морковью</t>
  </si>
  <si>
    <t>Салат овощной с яблоками</t>
  </si>
  <si>
    <t>Салат картофельный с солеными огурцами и зеленым горошком</t>
  </si>
  <si>
    <t>Салат из свежих помидоров и огурцов</t>
  </si>
  <si>
    <t>Салат из отварной свеклы с сыром</t>
  </si>
  <si>
    <t>Салат из белокочанной капусты, помидоров и зелени</t>
  </si>
  <si>
    <t>Суп картофельный с макаронными изделиями на курином бульоне</t>
  </si>
  <si>
    <t xml:space="preserve">Щи из судака со свежей капустой со сметаной, 250/10 </t>
  </si>
  <si>
    <t>Суп крестьянский с рисом на курином бульоне</t>
  </si>
  <si>
    <t>Суп из овощей на курином бульоне со сметаной, 250/10</t>
  </si>
  <si>
    <t>Рассольник Ленинградский (крупа перловая) на курином бульоне</t>
  </si>
  <si>
    <t xml:space="preserve">Борщ из капусты с картофелем на курином бульоне со сметаной, 250/10 </t>
  </si>
  <si>
    <t>Суп картофельный с рисом с курицей</t>
  </si>
  <si>
    <t>Рассольник домашний на курином бульоне со сметаной, 250/10</t>
  </si>
  <si>
    <t>Суп картофельный с горохом на курином бульоне</t>
  </si>
  <si>
    <t>Щи из свежей капусты с картофелем на курином бульоне со сметаной, 250/10</t>
  </si>
  <si>
    <t>Запеканка картофельная из говядины и печени</t>
  </si>
  <si>
    <t>Куриное филе в сырном соусе</t>
  </si>
  <si>
    <t>Биточки рыбные с маслом сливочным, 100/5</t>
  </si>
  <si>
    <t>Пельмени мясные отварные с маслом сливочным</t>
  </si>
  <si>
    <t>Наггетсы куриные</t>
  </si>
  <si>
    <t>Мясо тушеное (свинина)</t>
  </si>
  <si>
    <t>Жаркое по-домашнему с курицей</t>
  </si>
  <si>
    <t>Стрипсы из рыбы с соусом сметанным, 100/30</t>
  </si>
  <si>
    <t>Котлеты домашние с соусом сметанно-томатным, 100</t>
  </si>
  <si>
    <t>Плов с курицей</t>
  </si>
  <si>
    <t>Рагу из овощей</t>
  </si>
  <si>
    <t>Рис, припущенный с овощами</t>
  </si>
  <si>
    <t>Сок фруктовый</t>
  </si>
  <si>
    <t>Компот из кураги, 200/11</t>
  </si>
  <si>
    <t>Компот из свежих яблок, 200/11</t>
  </si>
  <si>
    <t>Компот из смеси сухофруктов, 200/11</t>
  </si>
  <si>
    <t>Компот из черной смородины, 200/11</t>
  </si>
  <si>
    <t>Напиток из плодов шиповника, 200/11</t>
  </si>
  <si>
    <t>Ватрушка с творогом</t>
  </si>
  <si>
    <t>Булочка сдобная с вишней</t>
  </si>
  <si>
    <t>Пирожки с мясом и рисом</t>
  </si>
  <si>
    <t>Пирожки песочные с яблоками</t>
  </si>
  <si>
    <t>Пита с сыром</t>
  </si>
  <si>
    <t>Пирожки с картофелем</t>
  </si>
  <si>
    <t>Булочка сдобная с яблоками</t>
  </si>
  <si>
    <t>Чай с шиповником, 200/11</t>
  </si>
  <si>
    <t>Йогурт питьевой</t>
  </si>
  <si>
    <t>Какао на молоке, 20/11</t>
  </si>
  <si>
    <t>Мандарин</t>
  </si>
  <si>
    <t>*</t>
  </si>
  <si>
    <t>200/11 в напитках обозначает, что выход напитка 200гр, при этом содержание сахара в напитке 11гр</t>
  </si>
  <si>
    <t>Приложение №3</t>
  </si>
  <si>
    <t xml:space="preserve">Возрастная группа </t>
  </si>
  <si>
    <t>7-11 лет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</si>
  <si>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</si>
  <si>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</si>
  <si>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</si>
  <si>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</si>
  <si>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</si>
  <si>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</si>
  <si>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</si>
  <si>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</si>
  <si>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</si>
  <si>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</si>
  <si>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</si>
  <si>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</si>
  <si>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</si>
  <si>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</si>
  <si>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</si>
  <si>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</si>
  <si>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</si>
  <si>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</si>
  <si>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День:</t>
  </si>
  <si>
    <t>понедельник</t>
  </si>
  <si>
    <t>Неделя:</t>
  </si>
  <si>
    <t xml:space="preserve">Завтрак </t>
  </si>
  <si>
    <t>15/М</t>
  </si>
  <si>
    <t>175/М/ССЖ</t>
  </si>
  <si>
    <t>382/М/ССЖ</t>
  </si>
  <si>
    <t>Пряник</t>
  </si>
  <si>
    <t xml:space="preserve">Итого за Завтрак </t>
  </si>
  <si>
    <t>49/М/ССЖ</t>
  </si>
  <si>
    <t>Салат из кв. капусты</t>
  </si>
  <si>
    <t>103/М/ССЖ</t>
  </si>
  <si>
    <t>Печень тушеная</t>
  </si>
  <si>
    <t>171/М/ССЖ</t>
  </si>
  <si>
    <t>349/М/ССЖ</t>
  </si>
  <si>
    <t>Итого за Обед</t>
  </si>
  <si>
    <t>вторник</t>
  </si>
  <si>
    <t>256/М/ССЖ</t>
  </si>
  <si>
    <t>128/М/ССЖ</t>
  </si>
  <si>
    <t>377/М/ССЖ</t>
  </si>
  <si>
    <t>печенье</t>
  </si>
  <si>
    <t>99/К/ССЖ</t>
  </si>
  <si>
    <t>Щи из св.капусты с картофелем на курином бульоне со сметаной</t>
  </si>
  <si>
    <t>234/М/ССЖ</t>
  </si>
  <si>
    <t>Биточки рыбные с соусом белым, 90/30</t>
  </si>
  <si>
    <t>415/К/ССЖ</t>
  </si>
  <si>
    <t xml:space="preserve">Рис припущенный </t>
  </si>
  <si>
    <t>348/М/ССЖ</t>
  </si>
  <si>
    <t>среда</t>
  </si>
  <si>
    <t>Макароны отварные с сыром</t>
  </si>
  <si>
    <t>376/М/ССЖ</t>
  </si>
  <si>
    <t>Чай с сахаром</t>
  </si>
  <si>
    <t>Салат из фасоли</t>
  </si>
  <si>
    <t>102/М/ССЖ</t>
  </si>
  <si>
    <t>Суп картофельный с бобовыми (горохом) на курином бульоне</t>
  </si>
  <si>
    <t>Плов с мясом</t>
  </si>
  <si>
    <t>четверг</t>
  </si>
  <si>
    <t>294/М/ССЖ</t>
  </si>
  <si>
    <t>Биточки из курицы с маслом сливочным, 90/5</t>
  </si>
  <si>
    <t>379/М/ССЖ</t>
  </si>
  <si>
    <t>58/К/ССЖ</t>
  </si>
  <si>
    <t>Салат из соленых огурцов с зел.горошком</t>
  </si>
  <si>
    <t>Суп картофельный с рыбой</t>
  </si>
  <si>
    <t>292/М/ССЖ</t>
  </si>
  <si>
    <t>Жаркое по-домашнему (курица)</t>
  </si>
  <si>
    <t>пятница</t>
  </si>
  <si>
    <t>Тефтели с/с 90/30</t>
  </si>
  <si>
    <t>Салат из отварной свеклы с р/м</t>
  </si>
  <si>
    <t>96/М/ССЖ</t>
  </si>
  <si>
    <t>Рассольник ленинградский (крупа перловая) на курином бульоне</t>
  </si>
  <si>
    <t>290/М/ССЖ</t>
  </si>
  <si>
    <t>Гуляш из курицы</t>
  </si>
  <si>
    <t>14/М</t>
  </si>
  <si>
    <t>173/М/ССЖ</t>
  </si>
  <si>
    <t>Каша вязкая молочная из овсяных хлопьев " Геркулес"</t>
  </si>
  <si>
    <t>82/М/ССЖ</t>
  </si>
  <si>
    <t>Борщ из капусты с картофелем на курином бульоне со сметаной, 200/10</t>
  </si>
  <si>
    <t>274/И</t>
  </si>
  <si>
    <t>202/М/ССЖ</t>
  </si>
  <si>
    <t>338/М</t>
  </si>
  <si>
    <t>101/М/ССЖ</t>
  </si>
  <si>
    <t>54-1т</t>
  </si>
  <si>
    <t>Запеканка творожная с соусом молочным 150/30</t>
  </si>
  <si>
    <t xml:space="preserve">Чай с сахаром </t>
  </si>
  <si>
    <t>95/М/ССЖ</t>
  </si>
  <si>
    <t>Рассольник домашний на курином бульоне со сметаной, 200/10</t>
  </si>
  <si>
    <t>342/М/ССЖ</t>
  </si>
  <si>
    <t xml:space="preserve">Салат Винегрет </t>
  </si>
  <si>
    <t>271/М/ССЖ</t>
  </si>
  <si>
    <t xml:space="preserve">Котлеты домашние </t>
  </si>
  <si>
    <t>Приложение №4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</si>
  <si>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</si>
  <si>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Возраст 12-18 лет</t>
  </si>
  <si>
    <t>Сезон осенне-зимний</t>
  </si>
  <si>
    <t>Холестерин</t>
  </si>
  <si>
    <t>ПНЖК Омега 3</t>
  </si>
  <si>
    <t>Б жив</t>
  </si>
  <si>
    <t>B2</t>
  </si>
  <si>
    <t>D</t>
  </si>
  <si>
    <t>K</t>
  </si>
  <si>
    <t>I</t>
  </si>
  <si>
    <t>Se</t>
  </si>
  <si>
    <t>F</t>
  </si>
  <si>
    <t>Среднее значение завтраков</t>
  </si>
  <si>
    <t xml:space="preserve">Выполнение СанПиН, % от суточной нормы </t>
  </si>
  <si>
    <t>Среднее значение обедов</t>
  </si>
  <si>
    <t>Среднее значение полдников</t>
  </si>
  <si>
    <t xml:space="preserve">Среднее значение за рацион </t>
  </si>
  <si>
    <t xml:space="preserve">100 % Норма СанПиН </t>
  </si>
  <si>
    <t>не менее 60%</t>
  </si>
  <si>
    <t>Приложение №5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</si>
  <si>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лет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</si>
  <si>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</si>
  <si>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</si>
  <si>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</si>
  <si>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</si>
  <si>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</si>
  <si>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</si>
  <si>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</si>
  <si>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Себестоимость рациона  (по среднестатистическим ценам) 10-ти дневного меню основного (организованного питания) для обучающихся общеобразовательных организаций Новгородской области</t>
  </si>
  <si>
    <t>сезон осенне-зимний</t>
  </si>
  <si>
    <t>возраст 12-18 лет</t>
  </si>
  <si>
    <t>День и номер недели</t>
  </si>
  <si>
    <t>Завтрак, руб.</t>
  </si>
  <si>
    <t>Обед, руб.</t>
  </si>
  <si>
    <t>Полдник,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</si>
  <si>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</si>
  <si>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</si>
  <si>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</si>
  <si>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</si>
  <si>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</si>
  <si>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</si>
  <si>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</si>
  <si>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</si>
  <si>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</si>
  <si>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</si>
  <si>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</si>
  <si>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</si>
  <si>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Средняя цена по оптовым ценам К-0,8</t>
  </si>
  <si>
    <t>Себестоимость рациона  (по представленным ценам) 10-ти дневного меню основного (организованного питания) для обучающихся  общеобразовательных организаций Новгородской области</t>
  </si>
  <si>
    <t>Приложение №7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</si>
  <si>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</si>
  <si>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Неделя 1</t>
  </si>
  <si>
    <t>Понедельник 1</t>
  </si>
  <si>
    <t>Вторник 1</t>
  </si>
  <si>
    <t>Среда 1</t>
  </si>
  <si>
    <t>Четверг 1</t>
  </si>
  <si>
    <t>Пятница 1</t>
  </si>
  <si>
    <t xml:space="preserve">Шницель из говядины и мяса птицы </t>
  </si>
  <si>
    <t>Пудинг из творога (запеченный)</t>
  </si>
  <si>
    <t>Биточки куриные</t>
  </si>
  <si>
    <t>Фритатта с картофелем и сыром</t>
  </si>
  <si>
    <t>Соус ягодный</t>
  </si>
  <si>
    <t>Салат витаминнный /2 вариант/</t>
  </si>
  <si>
    <t xml:space="preserve">Щи из судака со свежей капустой со сметаной, 200/10 </t>
  </si>
  <si>
    <t>Суп из овощей на курином бульоне со сметаной, 200/10</t>
  </si>
  <si>
    <t>Биточки рыбные</t>
  </si>
  <si>
    <t>Рагу овощное</t>
  </si>
  <si>
    <t>Неделя 2</t>
  </si>
  <si>
    <t>Понедельник 2</t>
  </si>
  <si>
    <t>Вторник 2</t>
  </si>
  <si>
    <t>Среда 2</t>
  </si>
  <si>
    <t>Четверг 2</t>
  </si>
  <si>
    <t>Пятница 2</t>
  </si>
  <si>
    <t>Вареники с творогом отварные</t>
  </si>
  <si>
    <t xml:space="preserve">Биточки рыбные </t>
  </si>
  <si>
    <t>Соус молочный сладкий</t>
  </si>
  <si>
    <t>Соус сметанный</t>
  </si>
  <si>
    <t>Салат морковный</t>
  </si>
  <si>
    <t xml:space="preserve">Борщ из капусты с картофелем на курином бульоне со сметаной, 200/10 </t>
  </si>
  <si>
    <t>Щи из свежей капусты с картофелем на курином бульоне со сметаной, 200/10</t>
  </si>
  <si>
    <t>Стрипсы из рыбы</t>
  </si>
  <si>
    <t>Котлеты домашние</t>
  </si>
  <si>
    <t>Себестоимость рациона (по представленным ценам) типового  10-ти девного меню основного (организованного) питания для  обучающихся общеобразовательных организаций Новгородской области возрастной категории 12-18 лет</t>
  </si>
  <si>
    <t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</si>
  <si>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>Приложение №8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</si>
  <si>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лет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</si>
  <si>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</si>
  <si>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</si>
  <si>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</si>
  <si>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</si>
  <si>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</si>
  <si>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</si>
  <si>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</si>
  <si>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</si>
  <si>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</si>
  <si>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</si>
  <si>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</si>
  <si>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</si>
  <si>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</si>
  <si>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</si>
  <si>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</si>
  <si>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</si>
  <si>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</si>
  <si>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</si>
  <si>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</si>
  <si>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</si>
  <si>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</si>
  <si>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</si>
  <si>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</si>
  <si>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</si>
  <si>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</si>
  <si>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</si>
  <si>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</si>
  <si>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</si>
  <si>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</si>
  <si>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</si>
  <si>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</si>
  <si>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</si>
  <si>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</si>
  <si>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</si>
  <si>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</si>
  <si>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</si>
  <si>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</si>
  <si>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</si>
  <si>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</si>
  <si>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</si>
  <si>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</si>
  <si>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</si>
  <si>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</si>
  <si>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</si>
  <si>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</si>
  <si>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</si>
  <si>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</si>
  <si>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</si>
  <si>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</si>
  <si>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</si>
  <si>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</si>
  <si>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Молоко овсяное</t>
  </si>
  <si>
    <t>Итого</t>
  </si>
  <si>
    <t>Приложение №9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</si>
  <si>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</si>
  <si>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</si>
  <si>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</si>
  <si>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</si>
  <si>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Сыр порционный</t>
  </si>
  <si>
    <t>Каши (супы) молочные, в том числе с фруктами свежими или сушеными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</si>
  <si>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</si>
  <si>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</si>
  <si>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</si>
  <si>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</si>
  <si>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</si>
  <si>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</si>
  <si>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</si>
  <si>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</si>
  <si>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</si>
  <si>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</si>
  <si>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Блюда из творога, в том числе с поливкой, соусом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</si>
  <si>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</si>
  <si>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</si>
  <si>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</si>
  <si>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</si>
  <si>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</si>
  <si>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</si>
  <si>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</si>
  <si>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</si>
  <si>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натуральный</t>
  </si>
  <si>
    <t>Омлет с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</si>
  <si>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</si>
  <si>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</si>
  <si>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</si>
  <si>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</si>
  <si>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моркови с сыром</t>
  </si>
  <si>
    <t>Салат из свеклы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</si>
  <si>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</si>
  <si>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</si>
  <si>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</si>
  <si>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</si>
  <si>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из свежих помидоров и перца сладкого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</si>
  <si>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</si>
  <si>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</si>
  <si>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</si>
  <si>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</si>
  <si>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</si>
  <si>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Супы картофельные с крупами, бобовыми, макаронными изделиями, овощами, рассольники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</si>
  <si>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</si>
  <si>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</si>
  <si>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</si>
  <si>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</si>
  <si>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</si>
  <si>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</si>
  <si>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мясными фрикадельками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</si>
  <si>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</si>
  <si>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</si>
  <si>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</si>
  <si>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</si>
  <si>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</si>
  <si>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</si>
  <si>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</si>
  <si>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</si>
  <si>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</si>
  <si>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</si>
  <si>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</si>
  <si>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</si>
  <si>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</si>
  <si>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</si>
  <si>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</si>
  <si>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</si>
  <si>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</si>
  <si>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</si>
  <si>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</si>
  <si>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</si>
  <si>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</si>
  <si>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</si>
  <si>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</si>
  <si>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</si>
  <si>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</si>
  <si>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</si>
  <si>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</si>
  <si>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</si>
  <si>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</si>
  <si>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</si>
  <si>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</si>
  <si>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Говядина тушеная в сметане</t>
  </si>
  <si>
    <t>Блюда из мяса (рубленные), в том числе с соусом</t>
  </si>
  <si>
    <t>Тефтели мясные</t>
  </si>
  <si>
    <t>Зразы мясные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</si>
  <si>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</si>
  <si>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</si>
  <si>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</si>
  <si>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</si>
  <si>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</si>
  <si>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</si>
  <si>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</si>
  <si>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</si>
  <si>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</si>
  <si>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Блюда из рыбы (рубленные), в том числе с соусом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</si>
  <si>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</si>
  <si>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</si>
  <si>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</si>
  <si>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</si>
  <si>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</si>
  <si>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</si>
  <si>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</si>
  <si>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</si>
  <si>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</si>
  <si>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</si>
  <si>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Рис отварной</t>
  </si>
  <si>
    <t>Каша пшеничная рассыпчатая</t>
  </si>
  <si>
    <t>Рис припущенный с овощами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</si>
  <si>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</si>
  <si>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</si>
  <si>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</si>
  <si>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</si>
  <si>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</si>
  <si>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</si>
  <si>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</si>
  <si>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 и овощи, тушеные в соусе</t>
  </si>
  <si>
    <t>Картофель запеченный</t>
  </si>
  <si>
    <t>Котлеты картофельные</t>
  </si>
  <si>
    <t>Гарниры из овошей</t>
  </si>
  <si>
    <t>Капуста тушеная</t>
  </si>
  <si>
    <t>Кабачки (тыква) тушеные в сметане</t>
  </si>
  <si>
    <t>Овощи припущенные с маслом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</si>
  <si>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</si>
  <si>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</si>
  <si>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</si>
  <si>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</si>
  <si>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</si>
  <si>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</si>
  <si>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>Чай с молоком</t>
  </si>
  <si>
    <t xml:space="preserve">Напитки горячие </t>
  </si>
  <si>
    <t>Чай с сахаром и лимоном</t>
  </si>
  <si>
    <t>Чай фруктово-ягодный</t>
  </si>
  <si>
    <t>Чай с вареньем</t>
  </si>
  <si>
    <t>Напиток из шиповника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</si>
  <si>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</si>
  <si>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</si>
  <si>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</si>
  <si>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</si>
  <si>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</si>
  <si>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</si>
  <si>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</si>
  <si>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</si>
  <si>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</si>
  <si>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</si>
  <si>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</si>
  <si>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</si>
  <si>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</si>
  <si>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</si>
  <si>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</si>
  <si>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</si>
  <si>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</si>
  <si>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Фрукты свежие, ягоды</t>
  </si>
  <si>
    <t>Киви</t>
  </si>
  <si>
    <t>Кондитерские изделия в индивидуальной упаковке</t>
  </si>
  <si>
    <t>Мармелад</t>
  </si>
  <si>
    <t>Пастила</t>
  </si>
  <si>
    <t>Продукт</t>
  </si>
  <si>
    <t>Ед.изм.</t>
  </si>
  <si>
    <t>Цена Росстат за апрель 2023</t>
  </si>
  <si>
    <t>Цены представленные*</t>
  </si>
  <si>
    <t xml:space="preserve">Апельсины </t>
  </si>
  <si>
    <t>кг</t>
  </si>
  <si>
    <t>126*</t>
  </si>
  <si>
    <t>Бананы</t>
  </si>
  <si>
    <t>Филе куриное</t>
  </si>
  <si>
    <t>Ванилин</t>
  </si>
  <si>
    <t>1333,40*</t>
  </si>
  <si>
    <t>Вермишель</t>
  </si>
  <si>
    <t>Вишня свежезаморож.</t>
  </si>
  <si>
    <t>230*</t>
  </si>
  <si>
    <t>Говядина (мясо бескостное нежирных сортов)</t>
  </si>
  <si>
    <t>539*</t>
  </si>
  <si>
    <t>Горох лущёный</t>
  </si>
  <si>
    <t>48,75*</t>
  </si>
  <si>
    <t>Груши</t>
  </si>
  <si>
    <t>199*</t>
  </si>
  <si>
    <t>Дрожжи прессованные</t>
  </si>
  <si>
    <t>71*</t>
  </si>
  <si>
    <t>Зеленый горошек консервированный</t>
  </si>
  <si>
    <t>177,50*</t>
  </si>
  <si>
    <t>238*</t>
  </si>
  <si>
    <t>Изюм</t>
  </si>
  <si>
    <t>365*</t>
  </si>
  <si>
    <t>Йогурт 2,5%</t>
  </si>
  <si>
    <t>110,07*</t>
  </si>
  <si>
    <t>Какао-порошок</t>
  </si>
  <si>
    <t>790*</t>
  </si>
  <si>
    <t>Капуста белокочанная</t>
  </si>
  <si>
    <t>Картофель неочищеный</t>
  </si>
  <si>
    <t>600*</t>
  </si>
  <si>
    <t>Крупа гречневая</t>
  </si>
  <si>
    <t>Крупа манная</t>
  </si>
  <si>
    <t>52,50*</t>
  </si>
  <si>
    <t>Крупа перловая</t>
  </si>
  <si>
    <t>36,25*</t>
  </si>
  <si>
    <t>Крупа Пшено</t>
  </si>
  <si>
    <t>53,75*</t>
  </si>
  <si>
    <t>Крупа Рис</t>
  </si>
  <si>
    <t>Кукуруза консервированая</t>
  </si>
  <si>
    <t>157,65*</t>
  </si>
  <si>
    <t>Курага</t>
  </si>
  <si>
    <t>322,59*</t>
  </si>
  <si>
    <t>Куры (тушка цыплята 1-й категории)</t>
  </si>
  <si>
    <t>Лимон</t>
  </si>
  <si>
    <t>122,64*</t>
  </si>
  <si>
    <t>Лимонная кислота</t>
  </si>
  <si>
    <t>1000*</t>
  </si>
  <si>
    <t>Лук репчатый</t>
  </si>
  <si>
    <t>Мандарины</t>
  </si>
  <si>
    <t>159,84*</t>
  </si>
  <si>
    <t>156*</t>
  </si>
  <si>
    <t>Масло сливочное 82,5%</t>
  </si>
  <si>
    <t>722*</t>
  </si>
  <si>
    <t>Минтай (филе)</t>
  </si>
  <si>
    <t>Молоко 3,2%</t>
  </si>
  <si>
    <t>Морковь</t>
  </si>
  <si>
    <t>Мука (пшеничная)</t>
  </si>
  <si>
    <t>Овсяные хлопья "Геркулес"</t>
  </si>
  <si>
    <t>45*</t>
  </si>
  <si>
    <t>Огурцы консервированные</t>
  </si>
  <si>
    <t>145*</t>
  </si>
  <si>
    <t>Огурцы свежие</t>
  </si>
  <si>
    <t>Петрушка</t>
  </si>
  <si>
    <t>331,89*</t>
  </si>
  <si>
    <t>Печень говяжья</t>
  </si>
  <si>
    <t>Разрыхлитель</t>
  </si>
  <si>
    <t>937,5*</t>
  </si>
  <si>
    <t>Рожки</t>
  </si>
  <si>
    <t>Свекла</t>
  </si>
  <si>
    <t>25,85*</t>
  </si>
  <si>
    <t xml:space="preserve">Свинина, мясо бескостное </t>
  </si>
  <si>
    <t>341*</t>
  </si>
  <si>
    <t xml:space="preserve">Сметана </t>
  </si>
  <si>
    <t>Сок яблочный</t>
  </si>
  <si>
    <t>л</t>
  </si>
  <si>
    <t>99,90*</t>
  </si>
  <si>
    <t>Соль йодированная</t>
  </si>
  <si>
    <t>20*</t>
  </si>
  <si>
    <t>Судак (тушка)</t>
  </si>
  <si>
    <t>165*</t>
  </si>
  <si>
    <t>Сухари панировочные</t>
  </si>
  <si>
    <t>125*</t>
  </si>
  <si>
    <t>Сухофрукты</t>
  </si>
  <si>
    <t xml:space="preserve">Сыр </t>
  </si>
  <si>
    <t>599*</t>
  </si>
  <si>
    <t>Творог 9%</t>
  </si>
  <si>
    <t>Томатная паста</t>
  </si>
  <si>
    <t>296*</t>
  </si>
  <si>
    <t>Томаты свежие</t>
  </si>
  <si>
    <t>960*</t>
  </si>
  <si>
    <t>Черная смородина свежезамороженная</t>
  </si>
  <si>
    <t>Чеснок</t>
  </si>
  <si>
    <t>173,79*</t>
  </si>
  <si>
    <t>Шиповник сухой</t>
  </si>
  <si>
    <t>220,29*</t>
  </si>
  <si>
    <t>Яблоки</t>
  </si>
  <si>
    <t>Яйцо куриное</t>
  </si>
  <si>
    <t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</si>
  <si>
    <t>Весенне-летний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</si>
</sst>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* #,##0.00&quot;    &quot;;\-* #,##0.00&quot;    &quot;;\ * \-#&quot;    &quot;;\ @\ "/>
    <numFmt numFmtId="165" formatCode="0.0"/>
    <numFmt numFmtId="166" formatCode="0\%"/>
  </numFmts>
  <fonts count="17" x14ac:knownFonts="1"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2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6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horizontal="left" vertical="top"/>
    </xf>
    <xf numFmtId="9" fontId="16" fillId="0" borderId="0" applyBorder="0" applyProtection="0">
      <alignment horizontal="left" vertical="top"/>
    </xf>
    <xf numFmtId="0" fontId="8" fillId="0" borderId="0" applyBorder="0" applyProtection="0">
      <alignment horizontal="left" vertical="top"/>
    </xf>
    <xf numFmtId="0" fontId="1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Border="0" applyProtection="0">
      <alignment horizontal="left" vertical="top"/>
    </xf>
    <xf numFmtId="9" fontId="16" fillId="0" borderId="0" applyBorder="0" applyProtection="0">
      <alignment horizontal="left" vertical="top"/>
    </xf>
    <xf numFmtId="9" fontId="2" fillId="0" borderId="0" applyBorder="0" applyProtection="0"/>
    <xf numFmtId="9" fontId="4" fillId="0" borderId="0" applyBorder="0" applyProtection="0"/>
    <xf numFmtId="0" fontId="2" fillId="0" borderId="0"/>
    <xf numFmtId="9" fontId="2" fillId="0" borderId="0" applyBorder="0" applyProtection="0"/>
    <xf numFmtId="9" fontId="16" fillId="0" borderId="0" applyBorder="0" applyProtection="0">
      <alignment horizontal="left" vertical="top"/>
    </xf>
    <xf numFmtId="164" fontId="3" fillId="0" borderId="0" applyBorder="0" applyProtection="0"/>
  </cellStyleXfs>
  <cellXfs count="191">
    <xf numFmtId="0" fontId="0" fillId="0" borderId="0" xfId="0">
      <alignment horizontal="left" vertical="top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0" fontId="9" fillId="3" borderId="0" xfId="11" applyFont="1" applyFill="1"/>
    <xf numFmtId="0" fontId="9" fillId="3" borderId="0" xfId="11" applyFont="1" applyFill="1" applyAlignment="1">
      <alignment horizontal="center"/>
    </xf>
    <xf numFmtId="0" fontId="9" fillId="3" borderId="0" xfId="0" applyFont="1" applyFill="1">
      <alignment horizontal="left" vertical="top"/>
    </xf>
    <xf numFmtId="0" fontId="10" fillId="3" borderId="0" xfId="17" applyFont="1" applyFill="1"/>
    <xf numFmtId="0" fontId="10" fillId="3" borderId="0" xfId="17" applyFont="1" applyFill="1" applyAlignment="1">
      <alignment horizontal="center"/>
    </xf>
    <xf numFmtId="0" fontId="11" fillId="3" borderId="0" xfId="6" applyFont="1" applyFill="1" applyAlignment="1">
      <alignment horizontal="center" vertical="center"/>
    </xf>
    <xf numFmtId="0" fontId="11" fillId="3" borderId="2" xfId="6" applyFont="1" applyFill="1" applyBorder="1" applyAlignment="1">
      <alignment vertical="center"/>
    </xf>
    <xf numFmtId="0" fontId="10" fillId="3" borderId="3" xfId="17" applyFont="1" applyFill="1" applyBorder="1" applyAlignment="1">
      <alignment horizontal="center" vertical="center" wrapText="1"/>
    </xf>
    <xf numFmtId="0" fontId="10" fillId="3" borderId="1" xfId="17" applyFont="1" applyFill="1" applyBorder="1" applyAlignment="1">
      <alignment horizontal="center" vertical="center" wrapText="1"/>
    </xf>
    <xf numFmtId="0" fontId="10" fillId="3" borderId="0" xfId="17" applyFont="1" applyFill="1" applyBorder="1" applyAlignment="1">
      <alignment horizontal="center" vertical="center" wrapText="1"/>
    </xf>
    <xf numFmtId="0" fontId="9" fillId="3" borderId="0" xfId="11" applyFont="1" applyFill="1" applyBorder="1"/>
    <xf numFmtId="0" fontId="11" fillId="3" borderId="0" xfId="6" applyFont="1" applyFill="1" applyBorder="1" applyAlignment="1">
      <alignment vertical="center"/>
    </xf>
    <xf numFmtId="0" fontId="9" fillId="3" borderId="1" xfId="11" applyFont="1" applyFill="1" applyBorder="1" applyAlignment="1">
      <alignment horizontal="center" vertical="center"/>
    </xf>
    <xf numFmtId="0" fontId="9" fillId="3" borderId="1" xfId="11" applyFont="1" applyFill="1" applyBorder="1" applyAlignment="1">
      <alignment horizontal="center" vertical="center" wrapText="1"/>
    </xf>
    <xf numFmtId="0" fontId="9" fillId="3" borderId="0" xfId="0" applyFont="1" applyFill="1" applyAlignment="1"/>
    <xf numFmtId="0" fontId="11" fillId="3" borderId="0" xfId="5" applyFont="1" applyFill="1" applyAlignment="1">
      <alignment horizontal="right" vertical="center"/>
    </xf>
    <xf numFmtId="0" fontId="10" fillId="3" borderId="5" xfId="17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vertic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/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1" fontId="11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right" vertical="center" wrapText="1"/>
    </xf>
    <xf numFmtId="0" fontId="10" fillId="3" borderId="1" xfId="19" applyFont="1" applyFill="1" applyBorder="1" applyAlignment="1">
      <alignment horizontal="center" vertical="center" wrapText="1"/>
    </xf>
    <xf numFmtId="1" fontId="10" fillId="3" borderId="1" xfId="19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1" fontId="10" fillId="3" borderId="0" xfId="19" applyNumberFormat="1" applyFont="1" applyFill="1" applyBorder="1" applyAlignment="1">
      <alignment horizontal="center" vertical="center"/>
    </xf>
    <xf numFmtId="0" fontId="10" fillId="3" borderId="1" xfId="19" applyFont="1" applyFill="1" applyBorder="1" applyAlignment="1">
      <alignment vertical="center" wrapText="1"/>
    </xf>
    <xf numFmtId="2" fontId="10" fillId="3" borderId="1" xfId="19" applyNumberFormat="1" applyFont="1" applyFill="1" applyBorder="1" applyAlignment="1">
      <alignment horizontal="center" vertical="center"/>
    </xf>
    <xf numFmtId="0" fontId="10" fillId="3" borderId="1" xfId="19" applyFont="1" applyFill="1" applyBorder="1" applyAlignment="1">
      <alignment horizontal="center" vertical="center"/>
    </xf>
    <xf numFmtId="165" fontId="10" fillId="3" borderId="1" xfId="19" applyNumberFormat="1" applyFont="1" applyFill="1" applyBorder="1" applyAlignment="1">
      <alignment horizontal="center" vertical="center"/>
    </xf>
    <xf numFmtId="1" fontId="10" fillId="0" borderId="1" xfId="18" applyNumberFormat="1" applyFont="1" applyBorder="1" applyAlignment="1">
      <alignment horizontal="center" vertical="top"/>
    </xf>
    <xf numFmtId="2" fontId="10" fillId="0" borderId="1" xfId="18" applyNumberFormat="1" applyFont="1" applyBorder="1" applyAlignment="1">
      <alignment horizontal="center" vertical="top"/>
    </xf>
    <xf numFmtId="165" fontId="10" fillId="0" borderId="1" xfId="18" applyNumberFormat="1" applyFont="1" applyBorder="1" applyAlignment="1">
      <alignment horizontal="center" vertical="top"/>
    </xf>
    <xf numFmtId="0" fontId="10" fillId="0" borderId="1" xfId="18" applyFont="1" applyBorder="1" applyAlignment="1">
      <alignment horizontal="center" vertical="top"/>
    </xf>
    <xf numFmtId="1" fontId="10" fillId="0" borderId="1" xfId="18" applyNumberFormat="1" applyFont="1" applyBorder="1" applyAlignment="1">
      <alignment horizontal="center"/>
    </xf>
    <xf numFmtId="4" fontId="10" fillId="3" borderId="1" xfId="19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0" xfId="19" applyFont="1" applyFill="1" applyBorder="1" applyAlignment="1">
      <alignment horizontal="left" vertical="center"/>
    </xf>
    <xf numFmtId="0" fontId="11" fillId="3" borderId="0" xfId="19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4" xfId="19" applyNumberFormat="1" applyFont="1" applyFill="1" applyBorder="1" applyAlignment="1">
      <alignment horizontal="center" vertical="center"/>
    </xf>
    <xf numFmtId="0" fontId="10" fillId="3" borderId="4" xfId="19" applyFont="1" applyFill="1" applyBorder="1" applyAlignment="1">
      <alignment vertical="center" wrapText="1"/>
    </xf>
    <xf numFmtId="1" fontId="9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165" fontId="10" fillId="3" borderId="4" xfId="19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0" fontId="12" fillId="3" borderId="0" xfId="19" applyFont="1" applyFill="1" applyAlignment="1">
      <alignment vertical="center"/>
    </xf>
    <xf numFmtId="0" fontId="10" fillId="3" borderId="0" xfId="19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top"/>
    </xf>
    <xf numFmtId="1" fontId="10" fillId="0" borderId="1" xfId="19" applyNumberFormat="1" applyFont="1" applyBorder="1" applyAlignment="1">
      <alignment horizontal="center" vertical="center"/>
    </xf>
    <xf numFmtId="2" fontId="10" fillId="0" borderId="1" xfId="19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top"/>
    </xf>
    <xf numFmtId="166" fontId="10" fillId="0" borderId="1" xfId="19" applyNumberFormat="1" applyFont="1" applyBorder="1" applyAlignment="1">
      <alignment horizontal="center"/>
    </xf>
    <xf numFmtId="9" fontId="10" fillId="0" borderId="1" xfId="1" applyFont="1" applyBorder="1" applyAlignment="1" applyProtection="1">
      <alignment horizontal="center"/>
    </xf>
    <xf numFmtId="9" fontId="10" fillId="0" borderId="1" xfId="1" applyFont="1" applyBorder="1" applyAlignment="1" applyProtection="1">
      <alignment horizontal="center" vertical="center"/>
    </xf>
    <xf numFmtId="4" fontId="10" fillId="0" borderId="1" xfId="19" applyNumberFormat="1" applyFont="1" applyBorder="1" applyAlignment="1">
      <alignment horizontal="center" vertical="center" wrapText="1"/>
    </xf>
    <xf numFmtId="3" fontId="10" fillId="0" borderId="1" xfId="19" applyNumberFormat="1" applyFont="1" applyBorder="1" applyAlignment="1">
      <alignment horizontal="center" vertical="center"/>
    </xf>
    <xf numFmtId="1" fontId="10" fillId="0" borderId="1" xfId="19" applyNumberFormat="1" applyFont="1" applyBorder="1" applyAlignment="1">
      <alignment horizontal="center" vertical="center" wrapText="1"/>
    </xf>
    <xf numFmtId="3" fontId="10" fillId="0" borderId="1" xfId="19" applyNumberFormat="1" applyFont="1" applyBorder="1" applyAlignment="1">
      <alignment horizontal="center" vertical="center" wrapText="1"/>
    </xf>
    <xf numFmtId="9" fontId="10" fillId="0" borderId="1" xfId="23" applyFont="1" applyBorder="1" applyAlignment="1" applyProtection="1">
      <alignment horizontal="center"/>
    </xf>
    <xf numFmtId="165" fontId="10" fillId="0" borderId="1" xfId="19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" fontId="10" fillId="3" borderId="1" xfId="22" applyNumberFormat="1" applyFont="1" applyFill="1" applyBorder="1" applyAlignment="1">
      <alignment horizontal="right"/>
    </xf>
    <xf numFmtId="3" fontId="10" fillId="3" borderId="1" xfId="22" applyNumberFormat="1" applyFont="1" applyFill="1" applyBorder="1" applyAlignment="1">
      <alignment horizontal="right"/>
    </xf>
    <xf numFmtId="0" fontId="10" fillId="3" borderId="0" xfId="22" applyFont="1" applyFill="1"/>
    <xf numFmtId="0" fontId="10" fillId="3" borderId="1" xfId="22" applyFont="1" applyFill="1" applyBorder="1" applyAlignment="1">
      <alignment horizontal="center" vertical="center" wrapText="1"/>
    </xf>
    <xf numFmtId="0" fontId="10" fillId="3" borderId="1" xfId="22" applyFont="1" applyFill="1" applyBorder="1" applyAlignment="1">
      <alignment horizontal="center"/>
    </xf>
    <xf numFmtId="2" fontId="10" fillId="3" borderId="1" xfId="22" applyNumberFormat="1" applyFont="1" applyFill="1" applyBorder="1" applyAlignment="1">
      <alignment horizontal="center"/>
    </xf>
    <xf numFmtId="166" fontId="10" fillId="3" borderId="1" xfId="22" applyNumberFormat="1" applyFont="1" applyFill="1" applyBorder="1" applyAlignment="1">
      <alignment horizontal="right"/>
    </xf>
    <xf numFmtId="166" fontId="10" fillId="3" borderId="1" xfId="22" applyNumberFormat="1" applyFont="1" applyFill="1" applyBorder="1" applyAlignment="1">
      <alignment horizontal="center"/>
    </xf>
    <xf numFmtId="165" fontId="10" fillId="3" borderId="1" xfId="22" applyNumberFormat="1" applyFont="1" applyFill="1" applyBorder="1" applyAlignment="1">
      <alignment horizontal="center"/>
    </xf>
    <xf numFmtId="1" fontId="10" fillId="3" borderId="1" xfId="22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9" fillId="3" borderId="0" xfId="0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" fontId="10" fillId="0" borderId="1" xfId="21" applyNumberFormat="1" applyFont="1" applyBorder="1" applyAlignment="1">
      <alignment horizontal="right" vertical="top"/>
    </xf>
    <xf numFmtId="0" fontId="13" fillId="3" borderId="1" xfId="0" applyFont="1" applyFill="1" applyBorder="1" applyAlignment="1"/>
    <xf numFmtId="2" fontId="11" fillId="0" borderId="1" xfId="21" applyNumberFormat="1" applyFont="1" applyBorder="1" applyAlignment="1">
      <alignment horizontal="right" vertical="top"/>
    </xf>
    <xf numFmtId="2" fontId="13" fillId="3" borderId="1" xfId="0" applyNumberFormat="1" applyFont="1" applyFill="1" applyBorder="1" applyAlignment="1">
      <alignment horizontal="right" vertical="top"/>
    </xf>
    <xf numFmtId="2" fontId="10" fillId="0" borderId="1" xfId="20" applyNumberFormat="1" applyFont="1" applyBorder="1" applyAlignment="1">
      <alignment horizontal="right" vertical="top"/>
    </xf>
    <xf numFmtId="2" fontId="11" fillId="0" borderId="1" xfId="20" applyNumberFormat="1" applyFont="1" applyBorder="1" applyAlignment="1">
      <alignment horizontal="right" vertical="top"/>
    </xf>
    <xf numFmtId="2" fontId="10" fillId="3" borderId="0" xfId="0" applyNumberFormat="1" applyFont="1" applyFill="1" applyAlignment="1"/>
    <xf numFmtId="0" fontId="10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/>
    </xf>
    <xf numFmtId="2" fontId="10" fillId="3" borderId="0" xfId="0" applyNumberFormat="1" applyFont="1" applyFill="1" applyAlignment="1">
      <alignment horizontal="left"/>
    </xf>
    <xf numFmtId="2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/>
    <xf numFmtId="0" fontId="11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5" applyFont="1"/>
    <xf numFmtId="0" fontId="13" fillId="0" borderId="0" xfId="5" applyFont="1" applyAlignment="1">
      <alignment horizontal="right"/>
    </xf>
    <xf numFmtId="0" fontId="15" fillId="0" borderId="0" xfId="0" applyFont="1" applyAlignment="1"/>
    <xf numFmtId="0" fontId="14" fillId="0" borderId="8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wrapText="1"/>
    </xf>
    <xf numFmtId="0" fontId="14" fillId="0" borderId="9" xfId="5" applyFont="1" applyBorder="1" applyAlignment="1">
      <alignment horizontal="center" vertical="center" wrapText="1"/>
    </xf>
    <xf numFmtId="0" fontId="15" fillId="0" borderId="1" xfId="5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1" fillId="0" borderId="1" xfId="1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18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3" borderId="3" xfId="17" applyFont="1" applyFill="1" applyBorder="1" applyAlignment="1">
      <alignment horizontal="center" vertical="center" wrapText="1"/>
    </xf>
    <xf numFmtId="0" fontId="11" fillId="3" borderId="0" xfId="17" applyFont="1" applyFill="1" applyBorder="1" applyAlignment="1">
      <alignment horizontal="right" vertical="center" wrapText="1"/>
    </xf>
    <xf numFmtId="0" fontId="10" fillId="3" borderId="4" xfId="17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/>
    </xf>
    <xf numFmtId="0" fontId="11" fillId="3" borderId="0" xfId="5" applyFont="1" applyFill="1" applyBorder="1" applyAlignment="1">
      <alignment horizontal="right" vertical="center"/>
    </xf>
    <xf numFmtId="0" fontId="11" fillId="3" borderId="0" xfId="5" applyFont="1" applyFill="1" applyBorder="1" applyAlignment="1">
      <alignment horizontal="center" vertical="center"/>
    </xf>
    <xf numFmtId="0" fontId="10" fillId="3" borderId="1" xfId="1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0" fontId="11" fillId="3" borderId="1" xfId="19" applyFont="1" applyFill="1" applyBorder="1" applyAlignment="1">
      <alignment vertical="center"/>
    </xf>
    <xf numFmtId="0" fontId="10" fillId="3" borderId="0" xfId="19" applyFont="1" applyFill="1" applyBorder="1" applyAlignment="1">
      <alignment horizontal="right" vertical="center"/>
    </xf>
    <xf numFmtId="0" fontId="11" fillId="3" borderId="0" xfId="19" applyFont="1" applyFill="1" applyBorder="1" applyAlignment="1">
      <alignment horizontal="left" vertical="center"/>
    </xf>
    <xf numFmtId="0" fontId="10" fillId="3" borderId="1" xfId="19" applyFont="1" applyFill="1" applyBorder="1" applyAlignment="1">
      <alignment horizontal="center" vertical="center" wrapText="1"/>
    </xf>
    <xf numFmtId="0" fontId="11" fillId="3" borderId="1" xfId="19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2" applyFont="1" applyFill="1" applyBorder="1" applyAlignment="1">
      <alignment horizontal="center"/>
    </xf>
    <xf numFmtId="0" fontId="10" fillId="3" borderId="0" xfId="22" applyFont="1" applyFill="1" applyBorder="1" applyAlignment="1">
      <alignment horizontal="center"/>
    </xf>
    <xf numFmtId="0" fontId="10" fillId="3" borderId="1" xfId="22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/>
    </xf>
    <xf numFmtId="0" fontId="10" fillId="3" borderId="1" xfId="22" applyFont="1" applyFill="1" applyBorder="1"/>
    <xf numFmtId="0" fontId="1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2" fontId="11" fillId="3" borderId="0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5" fillId="0" borderId="1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</cellXfs>
  <cellStyles count="31">
    <cellStyle name="Гиперссылка" xfId="2" builtinId="8"/>
    <cellStyle name="Обычный" xfId="0" builtinId="0"/>
    <cellStyle name="Обычный 10" xfId="3" xr:uid="{00000000-0005-0000-0000-000006000000}"/>
    <cellStyle name="Обычный 11" xfId="4" xr:uid="{00000000-0005-0000-0000-000007000000}"/>
    <cellStyle name="Обычный 2" xfId="5" xr:uid="{00000000-0005-0000-0000-000008000000}"/>
    <cellStyle name="Обычный 2 2" xfId="6" xr:uid="{00000000-0005-0000-0000-000009000000}"/>
    <cellStyle name="Обычный 2 3" xfId="7" xr:uid="{00000000-0005-0000-0000-00000A000000}"/>
    <cellStyle name="Обычный 3" xfId="8" xr:uid="{00000000-0005-0000-0000-00000B000000}"/>
    <cellStyle name="Обычный 3 2" xfId="9" xr:uid="{00000000-0005-0000-0000-00000C000000}"/>
    <cellStyle name="Обычный 3 3" xfId="10" xr:uid="{00000000-0005-0000-0000-00000D000000}"/>
    <cellStyle name="Обычный 4" xfId="11" xr:uid="{00000000-0005-0000-0000-00000E000000}"/>
    <cellStyle name="Обычный 5" xfId="12" xr:uid="{00000000-0005-0000-0000-00000F000000}"/>
    <cellStyle name="Обычный 6" xfId="13" xr:uid="{00000000-0005-0000-0000-000010000000}"/>
    <cellStyle name="Обычный 6 2" xfId="14" xr:uid="{00000000-0005-0000-0000-000011000000}"/>
    <cellStyle name="Обычный 7" xfId="15" xr:uid="{00000000-0005-0000-0000-000012000000}"/>
    <cellStyle name="Обычный 8" xfId="16" xr:uid="{00000000-0005-0000-0000-000013000000}"/>
    <cellStyle name="Обычный 9" xfId="17" xr:uid="{00000000-0005-0000-0000-000014000000}"/>
    <cellStyle name="Обычный_Лист1" xfId="18" xr:uid="{00000000-0005-0000-0000-000015000000}"/>
    <cellStyle name="Обычный_Лист2" xfId="19" xr:uid="{00000000-0005-0000-0000-000016000000}"/>
    <cellStyle name="Обычный_Себестоимость рациона" xfId="20" xr:uid="{00000000-0005-0000-0000-000017000000}"/>
    <cellStyle name="Обычный_Себестоимость рациона Росстат" xfId="21" xr:uid="{00000000-0005-0000-0000-000018000000}"/>
    <cellStyle name="Обычный_соотношение ЭЦ" xfId="22" xr:uid="{00000000-0005-0000-0000-000019000000}"/>
    <cellStyle name="Процентный" xfId="1" builtinId="5"/>
    <cellStyle name="Процентный 10" xfId="23" xr:uid="{00000000-0005-0000-0000-00001A000000}"/>
    <cellStyle name="Процентный 11" xfId="24" xr:uid="{00000000-0005-0000-0000-00001B000000}"/>
    <cellStyle name="Процентный 2" xfId="25" xr:uid="{00000000-0005-0000-0000-00001C000000}"/>
    <cellStyle name="Процентный 3" xfId="26" xr:uid="{00000000-0005-0000-0000-00001D000000}"/>
    <cellStyle name="Процентный 4" xfId="27" xr:uid="{00000000-0005-0000-0000-00001E000000}"/>
    <cellStyle name="Процентный 5" xfId="28" xr:uid="{00000000-0005-0000-0000-00001F000000}"/>
    <cellStyle name="Процентный 8" xfId="29" xr:uid="{00000000-0005-0000-0000-000020000000}"/>
    <cellStyle name="Финансовый 2" xfId="30" xr:uid="{00000000-0005-0000-0000-00002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"/>
  <sheetViews>
    <sheetView view="pageBreakPreview" zoomScaleNormal="100" workbookViewId="0">
      <selection activeCell="A3" sqref="A3"/>
    </sheetView>
  </sheetViews>
  <sheetFormatPr defaultColWidth="9.140625" defaultRowHeight="15" x14ac:dyDescent="0.25"/>
  <cols>
    <col min="1" max="1" width="41" style="1" customWidth="1"/>
    <col min="2" max="2" width="52.28515625" style="1" customWidth="1"/>
    <col min="3" max="1024" width="9.140625" style="1"/>
  </cols>
  <sheetData>
    <row r="1" spans="1:2" ht="15.75" x14ac:dyDescent="0.25">
      <c r="A1" s="155" t="s">
        <v>0</v>
      </c>
      <c r="B1" s="155"/>
    </row>
    <row r="2" spans="1:2" ht="24.75" customHeight="1" x14ac:dyDescent="0.25">
      <c r="A2" s="2" t="s">
        <v>1</v>
      </c>
      <c r="B2" s="2" t="s">
        <v>2</v>
      </c>
    </row>
    <row r="3" spans="1:2" ht="21" customHeight="1" x14ac:dyDescent="0.25">
      <c r="A3" s="3" t="s">
        <v>3</v>
      </c>
      <c r="B3" s="4" t="s">
        <v>4</v>
      </c>
    </row>
    <row r="4" spans="1:2" ht="21" customHeight="1" x14ac:dyDescent="0.25">
      <c r="A4" s="3" t="s">
        <v>5</v>
      </c>
      <c r="B4" s="4" t="s">
        <v>6</v>
      </c>
    </row>
    <row r="5" spans="1:2" ht="21" customHeight="1" x14ac:dyDescent="0.25">
      <c r="A5" s="3" t="s">
        <v>7</v>
      </c>
      <c r="B5" s="4" t="s">
        <v>8</v>
      </c>
    </row>
    <row r="6" spans="1:2" ht="21" customHeight="1" x14ac:dyDescent="0.25">
      <c r="A6" s="3" t="s">
        <v>9</v>
      </c>
      <c r="B6" s="4" t="s">
        <v>10</v>
      </c>
    </row>
    <row r="7" spans="1:2" ht="21" customHeight="1" x14ac:dyDescent="0.25">
      <c r="A7" s="3" t="s">
        <v>11</v>
      </c>
      <c r="B7" s="4" t="s">
        <v>12</v>
      </c>
    </row>
    <row r="8" spans="1:2" ht="21" customHeight="1" x14ac:dyDescent="0.25">
      <c r="A8" s="3" t="s">
        <v>13</v>
      </c>
      <c r="B8" s="4" t="s">
        <v>14</v>
      </c>
    </row>
    <row r="9" spans="1:2" ht="21" customHeight="1" x14ac:dyDescent="0.25">
      <c r="A9" s="5" t="s">
        <v>15</v>
      </c>
      <c r="B9" s="4" t="s">
        <v>16</v>
      </c>
    </row>
    <row r="10" spans="1:2" ht="21" customHeight="1" x14ac:dyDescent="0.25">
      <c r="A10" s="3" t="s">
        <v>17</v>
      </c>
      <c r="B10" s="4" t="s">
        <v>18</v>
      </c>
    </row>
    <row r="11" spans="1:2" ht="21" customHeight="1" x14ac:dyDescent="0.25">
      <c r="A11" s="3" t="s">
        <v>19</v>
      </c>
      <c r="B11" s="4" t="s">
        <v>20</v>
      </c>
    </row>
    <row r="12" spans="1:2" ht="21" customHeight="1" x14ac:dyDescent="0.25">
      <c r="A12" s="3" t="s">
        <v>21</v>
      </c>
      <c r="B12" s="4" t="s">
        <v>22</v>
      </c>
    </row>
  </sheetData>
  <mergeCells count="1">
    <mergeCell ref="A1:B1"/>
  </mergeCells>
  <hyperlinks>
    <hyperlink ref="A3" location="'Структура типовая'!A1" display="Структура типовая'" xr:uid="{00000000-0004-0000-0000-000000000000}"/>
    <hyperlink ref="A4" location="Структура!A1" display="Структура" xr:uid="{00000000-0004-0000-0000-000001000000}"/>
    <hyperlink ref="A5" location="'Проект меню'!A1" display="Проект меню'" xr:uid="{00000000-0004-0000-0000-000002000000}"/>
    <hyperlink ref="A6" location="'Расчет ХЭХ'!A1" display="Расчет ХЭХ'" xr:uid="{00000000-0004-0000-0000-000003000000}"/>
    <hyperlink ref="A7" location="'соотношение ЭЦ'!A1" display="соотношение ЭЦ'" xr:uid="{00000000-0004-0000-0000-000004000000}"/>
    <hyperlink ref="A8" location="'Себестоимость рациона'!A1" display="Себестоимость рациона'" xr:uid="{00000000-0004-0000-0000-000005000000}"/>
    <hyperlink ref="A9" location="'Себестоимость блюд'!A1" display="Себестоимость блюд '" xr:uid="{00000000-0004-0000-0000-000006000000}"/>
    <hyperlink ref="A10" location="'Выполнение норм'!A1" display="Выполнение норм'" xr:uid="{00000000-0004-0000-0000-000007000000}"/>
    <hyperlink ref="A11" location="'Примеры допустимых замен'!A1" display="Примеры допустимых замен'" xr:uid="{00000000-0004-0000-0000-000008000000}"/>
    <hyperlink ref="A12" location="цены!A1" display="цены" xr:uid="{00000000-0004-0000-0000-000009000000}"/>
  </hyperlink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CE6F2"/>
  </sheetPr>
  <dimension ref="A1:AMJ24"/>
  <sheetViews>
    <sheetView view="pageBreakPreview" zoomScale="115" zoomScaleNormal="100" zoomScalePageLayoutView="115" workbookViewId="0"/>
  </sheetViews>
  <sheetFormatPr defaultColWidth="9.140625" defaultRowHeight="16.5" x14ac:dyDescent="0.3"/>
  <cols>
    <col min="1" max="1" width="9.140625" style="6"/>
    <col min="2" max="3" width="18.140625" style="7" customWidth="1"/>
    <col min="4" max="5" width="15.42578125" style="7" customWidth="1"/>
    <col min="6" max="6" width="14.28515625" style="7" customWidth="1"/>
    <col min="7" max="8" width="14.140625" style="7" customWidth="1"/>
    <col min="9" max="9" width="14.7109375" style="7" customWidth="1"/>
    <col min="10" max="10" width="11.85546875" style="7" customWidth="1"/>
    <col min="11" max="11" width="12.5703125" style="7" customWidth="1"/>
    <col min="12" max="12" width="11.5703125" style="7" customWidth="1"/>
    <col min="13" max="13" width="14.85546875" style="7" customWidth="1"/>
    <col min="14" max="64" width="9.140625" style="6"/>
    <col min="65" max="1024" width="9.140625" style="8"/>
  </cols>
  <sheetData>
    <row r="1" spans="1:13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 t="s">
        <v>23</v>
      </c>
    </row>
    <row r="2" spans="1:13" x14ac:dyDescent="0.3">
      <c r="B2" s="12" t="s">
        <v>24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4.5" customHeight="1" x14ac:dyDescent="0.3">
      <c r="A3" s="156" t="s">
        <v>25</v>
      </c>
      <c r="B3" s="14" t="s">
        <v>26</v>
      </c>
      <c r="C3" s="14" t="s">
        <v>27</v>
      </c>
      <c r="D3" s="14" t="s">
        <v>28</v>
      </c>
      <c r="E3" s="14" t="s">
        <v>29</v>
      </c>
      <c r="F3" s="14" t="s">
        <v>30</v>
      </c>
      <c r="G3" s="14" t="s">
        <v>31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4" t="s">
        <v>37</v>
      </c>
    </row>
    <row r="4" spans="1:13" ht="49.5" customHeight="1" x14ac:dyDescent="0.3">
      <c r="A4" s="156"/>
      <c r="B4" s="14" t="s">
        <v>38</v>
      </c>
      <c r="C4" s="14">
        <v>10</v>
      </c>
      <c r="D4" s="14"/>
      <c r="E4" s="14"/>
      <c r="F4" s="14" t="s">
        <v>39</v>
      </c>
      <c r="G4" s="14"/>
      <c r="H4" s="14"/>
      <c r="I4" s="14"/>
      <c r="J4" s="14"/>
      <c r="K4" s="14" t="s">
        <v>39</v>
      </c>
      <c r="L4" s="14"/>
      <c r="M4" s="14" t="s">
        <v>39</v>
      </c>
    </row>
    <row r="5" spans="1:13" ht="49.5" customHeight="1" x14ac:dyDescent="0.3">
      <c r="A5" s="156"/>
      <c r="B5" s="14" t="s">
        <v>38</v>
      </c>
      <c r="C5" s="14">
        <v>15</v>
      </c>
      <c r="D5" s="14" t="s">
        <v>40</v>
      </c>
      <c r="E5" s="14"/>
      <c r="F5" s="14"/>
      <c r="G5" s="14"/>
      <c r="H5" s="14"/>
      <c r="I5" s="14" t="s">
        <v>40</v>
      </c>
      <c r="J5" s="14"/>
      <c r="K5" s="14"/>
      <c r="L5" s="14"/>
      <c r="M5" s="14"/>
    </row>
    <row r="6" spans="1:13" ht="49.5" customHeight="1" x14ac:dyDescent="0.3">
      <c r="A6" s="156"/>
      <c r="B6" s="14" t="s">
        <v>41</v>
      </c>
      <c r="C6" s="14">
        <v>40</v>
      </c>
      <c r="D6" s="14" t="s">
        <v>42</v>
      </c>
      <c r="E6" s="14"/>
      <c r="F6" s="14"/>
      <c r="G6" s="14"/>
      <c r="H6" s="14"/>
      <c r="I6" s="14" t="s">
        <v>42</v>
      </c>
      <c r="J6" s="14"/>
      <c r="K6" s="14"/>
      <c r="L6" s="14"/>
      <c r="M6" s="14"/>
    </row>
    <row r="7" spans="1:13" ht="99" customHeight="1" x14ac:dyDescent="0.3">
      <c r="A7" s="156"/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45</v>
      </c>
      <c r="J7" s="14" t="s">
        <v>46</v>
      </c>
      <c r="K7" s="14" t="s">
        <v>47</v>
      </c>
      <c r="L7" s="14" t="s">
        <v>48</v>
      </c>
      <c r="M7" s="14" t="s">
        <v>50</v>
      </c>
    </row>
    <row r="8" spans="1:13" ht="82.5" x14ac:dyDescent="0.3">
      <c r="A8" s="156"/>
      <c r="B8" s="14" t="s">
        <v>51</v>
      </c>
      <c r="C8" s="14">
        <v>180</v>
      </c>
      <c r="D8" s="14"/>
      <c r="E8" s="14" t="s">
        <v>52</v>
      </c>
      <c r="F8" s="14"/>
      <c r="G8" s="14" t="s">
        <v>53</v>
      </c>
      <c r="H8" s="14"/>
      <c r="I8" s="14"/>
      <c r="J8" s="14" t="s">
        <v>53</v>
      </c>
      <c r="K8" s="14"/>
      <c r="L8" s="14" t="s">
        <v>53</v>
      </c>
      <c r="M8" s="14" t="s">
        <v>52</v>
      </c>
    </row>
    <row r="9" spans="1:13" ht="66" customHeight="1" x14ac:dyDescent="0.3">
      <c r="A9" s="156"/>
      <c r="B9" s="14" t="s">
        <v>54</v>
      </c>
      <c r="C9" s="14">
        <v>180</v>
      </c>
      <c r="D9" s="14" t="s">
        <v>55</v>
      </c>
      <c r="E9" s="14" t="s">
        <v>56</v>
      </c>
      <c r="F9" s="14" t="s">
        <v>56</v>
      </c>
      <c r="G9" s="14" t="s">
        <v>55</v>
      </c>
      <c r="H9" s="14" t="s">
        <v>56</v>
      </c>
      <c r="I9" s="14" t="s">
        <v>55</v>
      </c>
      <c r="J9" s="14" t="s">
        <v>56</v>
      </c>
      <c r="K9" s="14" t="s">
        <v>56</v>
      </c>
      <c r="L9" s="14" t="s">
        <v>55</v>
      </c>
      <c r="M9" s="14" t="s">
        <v>56</v>
      </c>
    </row>
    <row r="10" spans="1:13" ht="66" customHeight="1" x14ac:dyDescent="0.3">
      <c r="A10" s="156"/>
      <c r="B10" s="14" t="s">
        <v>57</v>
      </c>
      <c r="C10" s="14">
        <v>15</v>
      </c>
      <c r="D10" s="14"/>
      <c r="E10" s="14"/>
      <c r="F10" s="14" t="s">
        <v>57</v>
      </c>
      <c r="G10" s="14"/>
      <c r="H10" s="14"/>
      <c r="I10" s="14"/>
      <c r="J10" s="14"/>
      <c r="K10" s="14"/>
      <c r="L10" s="14"/>
      <c r="M10" s="14"/>
    </row>
    <row r="11" spans="1:13" ht="33" x14ac:dyDescent="0.3">
      <c r="A11" s="156"/>
      <c r="B11" s="14" t="s">
        <v>58</v>
      </c>
      <c r="C11" s="14">
        <v>30</v>
      </c>
      <c r="D11" s="14" t="s">
        <v>59</v>
      </c>
      <c r="E11" s="14" t="s">
        <v>59</v>
      </c>
      <c r="F11" s="14" t="s">
        <v>59</v>
      </c>
      <c r="G11" s="14" t="s">
        <v>59</v>
      </c>
      <c r="H11" s="14" t="s">
        <v>59</v>
      </c>
      <c r="I11" s="14" t="s">
        <v>59</v>
      </c>
      <c r="J11" s="14" t="s">
        <v>59</v>
      </c>
      <c r="K11" s="14" t="s">
        <v>59</v>
      </c>
      <c r="L11" s="14" t="s">
        <v>59</v>
      </c>
      <c r="M11" s="14" t="s">
        <v>59</v>
      </c>
    </row>
    <row r="12" spans="1:13" x14ac:dyDescent="0.3">
      <c r="A12" s="156"/>
      <c r="B12" s="14" t="s">
        <v>60</v>
      </c>
      <c r="C12" s="14">
        <v>100</v>
      </c>
      <c r="D12" s="14" t="s">
        <v>60</v>
      </c>
      <c r="E12" s="14" t="s">
        <v>60</v>
      </c>
      <c r="F12" s="14" t="s">
        <v>60</v>
      </c>
      <c r="G12" s="14" t="s">
        <v>60</v>
      </c>
      <c r="H12" s="14" t="s">
        <v>60</v>
      </c>
      <c r="I12" s="14" t="s">
        <v>60</v>
      </c>
      <c r="J12" s="14" t="s">
        <v>60</v>
      </c>
      <c r="K12" s="14" t="s">
        <v>60</v>
      </c>
      <c r="L12" s="14" t="s">
        <v>60</v>
      </c>
      <c r="M12" s="14" t="s">
        <v>60</v>
      </c>
    </row>
    <row r="13" spans="1:13" ht="16.5" customHeight="1" x14ac:dyDescent="0.3">
      <c r="A13" s="15"/>
      <c r="B13" s="157" t="s">
        <v>23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</row>
    <row r="14" spans="1:13" x14ac:dyDescent="0.3">
      <c r="A14" s="16"/>
      <c r="B14" s="17" t="s">
        <v>24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32" customHeight="1" x14ac:dyDescent="0.3">
      <c r="A15" s="158" t="s">
        <v>61</v>
      </c>
      <c r="B15" s="14" t="s">
        <v>62</v>
      </c>
      <c r="C15" s="14">
        <v>100</v>
      </c>
      <c r="D15" s="14" t="s">
        <v>63</v>
      </c>
      <c r="E15" s="14" t="s">
        <v>64</v>
      </c>
      <c r="F15" s="14" t="s">
        <v>63</v>
      </c>
      <c r="G15" s="14" t="s">
        <v>64</v>
      </c>
      <c r="H15" s="14" t="s">
        <v>64</v>
      </c>
      <c r="I15" s="14" t="s">
        <v>63</v>
      </c>
      <c r="J15" s="14" t="s">
        <v>64</v>
      </c>
      <c r="K15" s="14" t="s">
        <v>63</v>
      </c>
      <c r="L15" s="14" t="s">
        <v>64</v>
      </c>
      <c r="M15" s="14" t="s">
        <v>63</v>
      </c>
    </row>
    <row r="16" spans="1:13" ht="115.5" customHeight="1" x14ac:dyDescent="0.3">
      <c r="A16" s="158"/>
      <c r="B16" s="14" t="s">
        <v>65</v>
      </c>
      <c r="C16" s="14">
        <v>250</v>
      </c>
      <c r="D16" s="14" t="s">
        <v>66</v>
      </c>
      <c r="E16" s="14" t="s">
        <v>67</v>
      </c>
      <c r="F16" s="14" t="s">
        <v>66</v>
      </c>
      <c r="G16" s="14" t="s">
        <v>67</v>
      </c>
      <c r="H16" s="14" t="s">
        <v>66</v>
      </c>
      <c r="I16" s="14" t="s">
        <v>67</v>
      </c>
      <c r="J16" s="14" t="s">
        <v>66</v>
      </c>
      <c r="K16" s="14" t="s">
        <v>67</v>
      </c>
      <c r="L16" s="14" t="s">
        <v>66</v>
      </c>
      <c r="M16" s="14" t="s">
        <v>67</v>
      </c>
    </row>
    <row r="17" spans="1:13" ht="66" customHeight="1" x14ac:dyDescent="0.3">
      <c r="A17" s="158"/>
      <c r="B17" s="14" t="s">
        <v>43</v>
      </c>
      <c r="C17" s="14">
        <v>100</v>
      </c>
      <c r="D17" s="14" t="s">
        <v>68</v>
      </c>
      <c r="E17" s="14" t="s">
        <v>48</v>
      </c>
      <c r="F17" s="14" t="s">
        <v>50</v>
      </c>
      <c r="G17" s="14" t="s">
        <v>46</v>
      </c>
      <c r="H17" s="14" t="s">
        <v>48</v>
      </c>
      <c r="I17" s="14" t="s">
        <v>46</v>
      </c>
      <c r="J17" s="14" t="s">
        <v>48</v>
      </c>
      <c r="K17" s="14" t="s">
        <v>50</v>
      </c>
      <c r="L17" s="14" t="s">
        <v>46</v>
      </c>
      <c r="M17" s="14" t="s">
        <v>48</v>
      </c>
    </row>
    <row r="18" spans="1:13" ht="66" customHeight="1" x14ac:dyDescent="0.3">
      <c r="A18" s="158"/>
      <c r="B18" s="14" t="s">
        <v>51</v>
      </c>
      <c r="C18" s="14">
        <v>180</v>
      </c>
      <c r="D18" s="14" t="s">
        <v>52</v>
      </c>
      <c r="E18" s="14" t="s">
        <v>53</v>
      </c>
      <c r="F18" s="14" t="s">
        <v>52</v>
      </c>
      <c r="G18" s="14" t="s">
        <v>53</v>
      </c>
      <c r="H18" s="14" t="s">
        <v>52</v>
      </c>
      <c r="I18" s="14" t="s">
        <v>53</v>
      </c>
      <c r="J18" s="14" t="s">
        <v>52</v>
      </c>
      <c r="K18" s="14" t="s">
        <v>53</v>
      </c>
      <c r="L18" s="14" t="s">
        <v>52</v>
      </c>
      <c r="M18" s="14" t="s">
        <v>53</v>
      </c>
    </row>
    <row r="19" spans="1:13" ht="66" customHeight="1" x14ac:dyDescent="0.3">
      <c r="A19" s="158"/>
      <c r="B19" s="14" t="s">
        <v>54</v>
      </c>
      <c r="C19" s="14">
        <v>180</v>
      </c>
      <c r="D19" s="14" t="s">
        <v>69</v>
      </c>
      <c r="E19" s="14" t="s">
        <v>69</v>
      </c>
      <c r="F19" s="14" t="s">
        <v>69</v>
      </c>
      <c r="G19" s="14" t="s">
        <v>69</v>
      </c>
      <c r="H19" s="14" t="s">
        <v>69</v>
      </c>
      <c r="I19" s="14" t="s">
        <v>69</v>
      </c>
      <c r="J19" s="14" t="s">
        <v>69</v>
      </c>
      <c r="K19" s="14" t="s">
        <v>69</v>
      </c>
      <c r="L19" s="14" t="s">
        <v>69</v>
      </c>
      <c r="M19" s="14" t="s">
        <v>69</v>
      </c>
    </row>
    <row r="20" spans="1:13" ht="33" x14ac:dyDescent="0.3">
      <c r="A20" s="158"/>
      <c r="B20" s="14" t="s">
        <v>58</v>
      </c>
      <c r="C20" s="14">
        <v>20</v>
      </c>
      <c r="D20" s="14" t="s">
        <v>59</v>
      </c>
      <c r="E20" s="14" t="s">
        <v>59</v>
      </c>
      <c r="F20" s="14" t="s">
        <v>59</v>
      </c>
      <c r="G20" s="14" t="s">
        <v>59</v>
      </c>
      <c r="H20" s="14" t="s">
        <v>59</v>
      </c>
      <c r="I20" s="14" t="s">
        <v>59</v>
      </c>
      <c r="J20" s="14" t="s">
        <v>59</v>
      </c>
      <c r="K20" s="14" t="s">
        <v>59</v>
      </c>
      <c r="L20" s="14" t="s">
        <v>59</v>
      </c>
      <c r="M20" s="14" t="s">
        <v>59</v>
      </c>
    </row>
    <row r="21" spans="1:13" ht="33" customHeight="1" x14ac:dyDescent="0.3">
      <c r="A21" s="158"/>
      <c r="B21" s="13" t="s">
        <v>58</v>
      </c>
      <c r="C21" s="13">
        <v>30</v>
      </c>
      <c r="D21" s="13" t="s">
        <v>70</v>
      </c>
      <c r="E21" s="13" t="s">
        <v>70</v>
      </c>
      <c r="F21" s="13" t="s">
        <v>70</v>
      </c>
      <c r="G21" s="13" t="s">
        <v>70</v>
      </c>
      <c r="H21" s="13" t="s">
        <v>70</v>
      </c>
      <c r="I21" s="13" t="s">
        <v>70</v>
      </c>
      <c r="J21" s="13" t="s">
        <v>70</v>
      </c>
      <c r="K21" s="13" t="s">
        <v>70</v>
      </c>
      <c r="L21" s="13" t="s">
        <v>70</v>
      </c>
      <c r="M21" s="13" t="s">
        <v>70</v>
      </c>
    </row>
    <row r="22" spans="1:13" ht="32.25" customHeight="1" x14ac:dyDescent="0.3">
      <c r="A22" s="159" t="s">
        <v>71</v>
      </c>
      <c r="B22" s="18" t="s">
        <v>72</v>
      </c>
      <c r="C22" s="18">
        <v>50</v>
      </c>
      <c r="D22" s="18" t="s">
        <v>72</v>
      </c>
      <c r="E22" s="18" t="s">
        <v>72</v>
      </c>
      <c r="F22" s="18" t="s">
        <v>72</v>
      </c>
      <c r="G22" s="18" t="s">
        <v>72</v>
      </c>
      <c r="H22" s="18" t="s">
        <v>72</v>
      </c>
      <c r="I22" s="18" t="s">
        <v>72</v>
      </c>
      <c r="J22" s="18" t="s">
        <v>72</v>
      </c>
      <c r="K22" s="18" t="s">
        <v>72</v>
      </c>
      <c r="L22" s="18" t="s">
        <v>72</v>
      </c>
      <c r="M22" s="18" t="s">
        <v>72</v>
      </c>
    </row>
    <row r="23" spans="1:13" ht="66" x14ac:dyDescent="0.3">
      <c r="A23" s="159"/>
      <c r="B23" s="18" t="s">
        <v>54</v>
      </c>
      <c r="C23" s="18">
        <v>200</v>
      </c>
      <c r="D23" s="19" t="s">
        <v>56</v>
      </c>
      <c r="E23" s="19" t="s">
        <v>73</v>
      </c>
      <c r="F23" s="19" t="s">
        <v>56</v>
      </c>
      <c r="G23" s="19" t="s">
        <v>73</v>
      </c>
      <c r="H23" s="19" t="s">
        <v>55</v>
      </c>
      <c r="I23" s="19" t="s">
        <v>73</v>
      </c>
      <c r="J23" s="19" t="s">
        <v>56</v>
      </c>
      <c r="K23" s="19" t="s">
        <v>55</v>
      </c>
      <c r="L23" s="19" t="s">
        <v>73</v>
      </c>
      <c r="M23" s="19" t="s">
        <v>56</v>
      </c>
    </row>
    <row r="24" spans="1:13" x14ac:dyDescent="0.3">
      <c r="A24" s="159"/>
      <c r="B24" s="18" t="s">
        <v>60</v>
      </c>
      <c r="C24" s="18">
        <v>100</v>
      </c>
      <c r="D24" s="18" t="s">
        <v>60</v>
      </c>
      <c r="E24" s="18" t="s">
        <v>60</v>
      </c>
      <c r="F24" s="18" t="s">
        <v>60</v>
      </c>
      <c r="G24" s="18" t="s">
        <v>60</v>
      </c>
      <c r="H24" s="18" t="s">
        <v>60</v>
      </c>
      <c r="I24" s="18" t="s">
        <v>60</v>
      </c>
      <c r="J24" s="18" t="s">
        <v>60</v>
      </c>
      <c r="K24" s="18" t="s">
        <v>60</v>
      </c>
      <c r="L24" s="18" t="s">
        <v>60</v>
      </c>
      <c r="M24" s="18" t="s">
        <v>60</v>
      </c>
    </row>
  </sheetData>
  <mergeCells count="4">
    <mergeCell ref="A3:A12"/>
    <mergeCell ref="B13:M13"/>
    <mergeCell ref="A15:A21"/>
    <mergeCell ref="A22:A24"/>
  </mergeCells>
  <printOptions horizontalCentered="1"/>
  <pageMargins left="0.70833333333333304" right="0.70833333333333304" top="0.74791666666666701" bottom="0.74791666666666701" header="0.511811023622047" footer="0.511811023622047"/>
  <pageSetup paperSize="9" scale="71" orientation="landscape" horizontalDpi="300" verticalDpi="300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CE6F2"/>
  </sheetPr>
  <dimension ref="A1:AMJ30"/>
  <sheetViews>
    <sheetView view="pageBreakPreview" zoomScaleNormal="100" workbookViewId="0"/>
  </sheetViews>
  <sheetFormatPr defaultColWidth="9.140625" defaultRowHeight="16.5" x14ac:dyDescent="0.3"/>
  <cols>
    <col min="1" max="1" width="9.140625" style="20"/>
    <col min="2" max="2" width="15.42578125" style="20" customWidth="1"/>
    <col min="3" max="3" width="5.5703125" style="20" customWidth="1"/>
    <col min="4" max="4" width="15.42578125" style="20" customWidth="1"/>
    <col min="5" max="5" width="4.7109375" style="20" customWidth="1"/>
    <col min="6" max="6" width="14.28515625" style="20" customWidth="1"/>
    <col min="7" max="7" width="4.28515625" style="20" customWidth="1"/>
    <col min="8" max="8" width="14.140625" style="20" customWidth="1"/>
    <col min="9" max="9" width="4.7109375" style="20" customWidth="1"/>
    <col min="10" max="10" width="14.140625" style="20" customWidth="1"/>
    <col min="11" max="11" width="5" style="20" customWidth="1"/>
    <col min="12" max="12" width="14.7109375" style="20" customWidth="1"/>
    <col min="13" max="13" width="5.85546875" style="20" customWidth="1"/>
    <col min="14" max="14" width="14.5703125" style="20" customWidth="1"/>
    <col min="15" max="15" width="3.85546875" style="20" customWidth="1"/>
    <col min="16" max="16" width="16.42578125" style="20" customWidth="1"/>
    <col min="17" max="17" width="5" style="20" customWidth="1"/>
    <col min="18" max="18" width="15.85546875" style="20" customWidth="1"/>
    <col min="19" max="19" width="5.140625" style="20" customWidth="1"/>
    <col min="20" max="20" width="15.42578125" style="20" customWidth="1"/>
    <col min="21" max="21" width="5.85546875" style="20" customWidth="1"/>
    <col min="22" max="1024" width="9.140625" style="20"/>
  </cols>
  <sheetData>
    <row r="1" spans="1:2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1" t="s">
        <v>74</v>
      </c>
    </row>
    <row r="2" spans="1:21" x14ac:dyDescent="0.3">
      <c r="A2" s="163" t="s">
        <v>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34.5" customHeight="1" x14ac:dyDescent="0.3">
      <c r="A3" s="162" t="s">
        <v>25</v>
      </c>
      <c r="B3" s="162" t="s">
        <v>28</v>
      </c>
      <c r="C3" s="162"/>
      <c r="D3" s="162" t="s">
        <v>29</v>
      </c>
      <c r="E3" s="162"/>
      <c r="F3" s="162" t="s">
        <v>30</v>
      </c>
      <c r="G3" s="162"/>
      <c r="H3" s="162" t="s">
        <v>31</v>
      </c>
      <c r="I3" s="162"/>
      <c r="J3" s="162" t="s">
        <v>32</v>
      </c>
      <c r="K3" s="162"/>
      <c r="L3" s="162" t="s">
        <v>33</v>
      </c>
      <c r="M3" s="162"/>
      <c r="N3" s="162" t="s">
        <v>34</v>
      </c>
      <c r="O3" s="162"/>
      <c r="P3" s="162" t="s">
        <v>35</v>
      </c>
      <c r="Q3" s="162"/>
      <c r="R3" s="162" t="s">
        <v>36</v>
      </c>
      <c r="S3" s="162"/>
      <c r="T3" s="162" t="s">
        <v>37</v>
      </c>
      <c r="U3" s="162"/>
    </row>
    <row r="4" spans="1:21" ht="49.5" customHeight="1" x14ac:dyDescent="0.3">
      <c r="A4" s="162"/>
      <c r="B4" s="14"/>
      <c r="C4" s="14"/>
      <c r="D4" s="14"/>
      <c r="E4" s="14"/>
      <c r="F4" s="14" t="s">
        <v>39</v>
      </c>
      <c r="G4" s="14">
        <v>10</v>
      </c>
      <c r="H4" s="14"/>
      <c r="I4" s="14"/>
      <c r="J4" s="14"/>
      <c r="K4" s="14"/>
      <c r="L4" s="14"/>
      <c r="M4" s="14"/>
      <c r="N4" s="14"/>
      <c r="O4" s="14"/>
      <c r="P4" s="14" t="s">
        <v>39</v>
      </c>
      <c r="Q4" s="14">
        <v>10</v>
      </c>
      <c r="R4" s="14"/>
      <c r="S4" s="14"/>
      <c r="T4" s="14" t="s">
        <v>39</v>
      </c>
      <c r="U4" s="14">
        <v>10</v>
      </c>
    </row>
    <row r="5" spans="1:21" ht="49.5" customHeight="1" x14ac:dyDescent="0.3">
      <c r="A5" s="162"/>
      <c r="B5" s="14" t="s">
        <v>40</v>
      </c>
      <c r="C5" s="14">
        <v>15</v>
      </c>
      <c r="D5" s="14"/>
      <c r="E5" s="14"/>
      <c r="F5" s="14"/>
      <c r="G5" s="14"/>
      <c r="H5" s="14"/>
      <c r="I5" s="14"/>
      <c r="J5" s="14"/>
      <c r="K5" s="14"/>
      <c r="L5" s="14" t="s">
        <v>40</v>
      </c>
      <c r="M5" s="14">
        <v>15</v>
      </c>
      <c r="N5" s="14"/>
      <c r="O5" s="14"/>
      <c r="P5" s="14"/>
      <c r="Q5" s="14"/>
      <c r="R5" s="14"/>
      <c r="S5" s="14"/>
      <c r="T5" s="14"/>
      <c r="U5" s="14"/>
    </row>
    <row r="6" spans="1:21" ht="49.5" customHeight="1" x14ac:dyDescent="0.3">
      <c r="A6" s="162"/>
      <c r="B6" s="14" t="s">
        <v>42</v>
      </c>
      <c r="C6" s="14">
        <v>40</v>
      </c>
      <c r="D6" s="14"/>
      <c r="E6" s="14"/>
      <c r="F6" s="14"/>
      <c r="G6" s="14"/>
      <c r="H6" s="14"/>
      <c r="I6" s="14"/>
      <c r="J6" s="14"/>
      <c r="K6" s="14"/>
      <c r="L6" s="14" t="s">
        <v>42</v>
      </c>
      <c r="M6" s="14">
        <v>40</v>
      </c>
      <c r="N6" s="14"/>
      <c r="O6" s="14"/>
      <c r="P6" s="14"/>
      <c r="Q6" s="14"/>
      <c r="R6" s="14"/>
      <c r="S6" s="14"/>
      <c r="T6" s="14"/>
      <c r="U6" s="14"/>
    </row>
    <row r="7" spans="1:21" ht="115.5" customHeight="1" x14ac:dyDescent="0.3">
      <c r="A7" s="162"/>
      <c r="B7" s="14" t="s">
        <v>75</v>
      </c>
      <c r="C7" s="14">
        <v>200</v>
      </c>
      <c r="D7" s="14" t="s">
        <v>76</v>
      </c>
      <c r="E7" s="14">
        <v>105</v>
      </c>
      <c r="F7" s="14" t="s">
        <v>77</v>
      </c>
      <c r="G7" s="14">
        <v>200</v>
      </c>
      <c r="H7" s="14" t="s">
        <v>78</v>
      </c>
      <c r="I7" s="14">
        <v>105</v>
      </c>
      <c r="J7" s="14" t="s">
        <v>79</v>
      </c>
      <c r="K7" s="14">
        <v>155</v>
      </c>
      <c r="L7" s="14" t="s">
        <v>80</v>
      </c>
      <c r="M7" s="14">
        <v>200</v>
      </c>
      <c r="N7" s="14" t="s">
        <v>81</v>
      </c>
      <c r="O7" s="14">
        <v>100</v>
      </c>
      <c r="P7" s="14" t="s">
        <v>82</v>
      </c>
      <c r="Q7" s="14">
        <v>210</v>
      </c>
      <c r="R7" s="14" t="s">
        <v>83</v>
      </c>
      <c r="S7" s="14">
        <v>100</v>
      </c>
      <c r="T7" s="14" t="s">
        <v>84</v>
      </c>
      <c r="U7" s="14">
        <v>130</v>
      </c>
    </row>
    <row r="8" spans="1:21" ht="49.5" x14ac:dyDescent="0.3">
      <c r="A8" s="162"/>
      <c r="B8" s="14"/>
      <c r="C8" s="14"/>
      <c r="D8" s="14"/>
      <c r="E8" s="14"/>
      <c r="F8" s="14"/>
      <c r="G8" s="14"/>
      <c r="H8" s="14"/>
      <c r="I8" s="14"/>
      <c r="J8" s="14" t="s">
        <v>85</v>
      </c>
      <c r="K8" s="14">
        <v>40</v>
      </c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49.5" x14ac:dyDescent="0.3">
      <c r="A9" s="162"/>
      <c r="B9" s="14"/>
      <c r="C9" s="14"/>
      <c r="D9" s="14" t="s">
        <v>86</v>
      </c>
      <c r="E9" s="14">
        <v>180</v>
      </c>
      <c r="F9" s="14"/>
      <c r="G9" s="14"/>
      <c r="H9" s="14" t="s">
        <v>87</v>
      </c>
      <c r="I9" s="14">
        <v>180</v>
      </c>
      <c r="J9" s="14"/>
      <c r="K9" s="14"/>
      <c r="L9" s="14"/>
      <c r="M9" s="14"/>
      <c r="N9" s="14" t="s">
        <v>88</v>
      </c>
      <c r="O9" s="14">
        <v>180</v>
      </c>
      <c r="P9" s="14"/>
      <c r="Q9" s="14"/>
      <c r="R9" s="14" t="s">
        <v>87</v>
      </c>
      <c r="S9" s="14">
        <v>180</v>
      </c>
      <c r="T9" s="14" t="s">
        <v>89</v>
      </c>
      <c r="U9" s="14">
        <v>180</v>
      </c>
    </row>
    <row r="10" spans="1:21" ht="66" customHeight="1" x14ac:dyDescent="0.3">
      <c r="A10" s="162"/>
      <c r="B10" s="14" t="s">
        <v>90</v>
      </c>
      <c r="C10" s="14">
        <v>200</v>
      </c>
      <c r="D10" s="14" t="s">
        <v>91</v>
      </c>
      <c r="E10" s="14">
        <v>200</v>
      </c>
      <c r="F10" s="14" t="s">
        <v>92</v>
      </c>
      <c r="G10" s="14">
        <v>200</v>
      </c>
      <c r="H10" s="14" t="s">
        <v>93</v>
      </c>
      <c r="I10" s="14">
        <v>200</v>
      </c>
      <c r="J10" s="14" t="s">
        <v>91</v>
      </c>
      <c r="K10" s="14">
        <v>200</v>
      </c>
      <c r="L10" s="14" t="s">
        <v>90</v>
      </c>
      <c r="M10" s="14">
        <v>200</v>
      </c>
      <c r="N10" s="14" t="s">
        <v>92</v>
      </c>
      <c r="O10" s="14">
        <v>200</v>
      </c>
      <c r="P10" s="14" t="s">
        <v>91</v>
      </c>
      <c r="Q10" s="14">
        <v>200</v>
      </c>
      <c r="R10" s="14" t="s">
        <v>93</v>
      </c>
      <c r="S10" s="14">
        <v>200</v>
      </c>
      <c r="T10" s="14" t="s">
        <v>92</v>
      </c>
      <c r="U10" s="14">
        <v>200</v>
      </c>
    </row>
    <row r="11" spans="1:21" ht="66" customHeight="1" x14ac:dyDescent="0.3">
      <c r="A11" s="162"/>
      <c r="B11" s="14"/>
      <c r="C11" s="14"/>
      <c r="D11" s="14"/>
      <c r="E11" s="14"/>
      <c r="F11" s="14" t="s">
        <v>94</v>
      </c>
      <c r="G11" s="14">
        <v>25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ht="33" x14ac:dyDescent="0.3">
      <c r="A12" s="162"/>
      <c r="B12" s="14" t="s">
        <v>59</v>
      </c>
      <c r="C12" s="14">
        <v>40</v>
      </c>
      <c r="D12" s="14" t="s">
        <v>59</v>
      </c>
      <c r="E12" s="14">
        <v>40</v>
      </c>
      <c r="F12" s="14" t="s">
        <v>59</v>
      </c>
      <c r="G12" s="14">
        <v>40</v>
      </c>
      <c r="H12" s="14" t="s">
        <v>59</v>
      </c>
      <c r="I12" s="14">
        <v>40</v>
      </c>
      <c r="J12" s="14" t="s">
        <v>59</v>
      </c>
      <c r="K12" s="14">
        <v>70</v>
      </c>
      <c r="L12" s="14" t="s">
        <v>59</v>
      </c>
      <c r="M12" s="14">
        <v>40</v>
      </c>
      <c r="N12" s="14" t="s">
        <v>59</v>
      </c>
      <c r="O12" s="14">
        <v>40</v>
      </c>
      <c r="P12" s="14" t="s">
        <v>59</v>
      </c>
      <c r="Q12" s="14">
        <v>40</v>
      </c>
      <c r="R12" s="14" t="s">
        <v>59</v>
      </c>
      <c r="S12" s="14">
        <v>40</v>
      </c>
      <c r="T12" s="14" t="s">
        <v>59</v>
      </c>
      <c r="U12" s="14">
        <v>40</v>
      </c>
    </row>
    <row r="13" spans="1:21" x14ac:dyDescent="0.3">
      <c r="A13" s="162"/>
      <c r="B13" s="14" t="s">
        <v>95</v>
      </c>
      <c r="C13" s="14">
        <v>100</v>
      </c>
      <c r="D13" s="14" t="s">
        <v>96</v>
      </c>
      <c r="E13" s="14">
        <v>100</v>
      </c>
      <c r="F13" s="14" t="s">
        <v>95</v>
      </c>
      <c r="G13" s="14">
        <v>100</v>
      </c>
      <c r="H13" s="14" t="s">
        <v>97</v>
      </c>
      <c r="I13" s="14">
        <v>100</v>
      </c>
      <c r="J13" s="14" t="s">
        <v>98</v>
      </c>
      <c r="K13" s="14">
        <v>100</v>
      </c>
      <c r="L13" s="14" t="s">
        <v>95</v>
      </c>
      <c r="M13" s="14">
        <v>120</v>
      </c>
      <c r="N13" s="14" t="s">
        <v>96</v>
      </c>
      <c r="O13" s="14">
        <v>100</v>
      </c>
      <c r="P13" s="14" t="s">
        <v>95</v>
      </c>
      <c r="Q13" s="14">
        <v>100</v>
      </c>
      <c r="R13" s="14" t="s">
        <v>96</v>
      </c>
      <c r="S13" s="14">
        <v>100</v>
      </c>
      <c r="T13" s="14" t="s">
        <v>98</v>
      </c>
      <c r="U13" s="14">
        <v>100</v>
      </c>
    </row>
    <row r="14" spans="1:21" x14ac:dyDescent="0.3">
      <c r="A14" s="162"/>
      <c r="B14" s="14"/>
      <c r="C14" s="14">
        <f>SUM(C4:C13)</f>
        <v>595</v>
      </c>
      <c r="D14" s="14"/>
      <c r="E14" s="14">
        <f>SUM(E4:E13)</f>
        <v>625</v>
      </c>
      <c r="F14" s="14"/>
      <c r="G14" s="14">
        <f>SUM(G4:G13)</f>
        <v>575</v>
      </c>
      <c r="H14" s="14"/>
      <c r="I14" s="14">
        <f>SUM(I4:I13)</f>
        <v>625</v>
      </c>
      <c r="J14" s="14"/>
      <c r="K14" s="14">
        <f>SUM(K4:K13)</f>
        <v>565</v>
      </c>
      <c r="L14" s="14"/>
      <c r="M14" s="14">
        <f>SUM(M4:M13)</f>
        <v>615</v>
      </c>
      <c r="N14" s="14"/>
      <c r="O14" s="14">
        <f>SUM(O4:O13)</f>
        <v>620</v>
      </c>
      <c r="P14" s="14"/>
      <c r="Q14" s="14">
        <f>SUM(Q4:Q13)</f>
        <v>560</v>
      </c>
      <c r="R14" s="14"/>
      <c r="S14" s="14">
        <f>SUM(S4:S13)</f>
        <v>620</v>
      </c>
      <c r="T14" s="14"/>
      <c r="U14" s="14">
        <f>SUM(U4:U13)</f>
        <v>660</v>
      </c>
    </row>
    <row r="15" spans="1:2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3">
      <c r="A16" s="15"/>
      <c r="B16" s="160" t="s">
        <v>74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</row>
    <row r="17" spans="1:22" x14ac:dyDescent="0.3">
      <c r="A17" s="22"/>
      <c r="B17" s="161" t="s">
        <v>6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23"/>
    </row>
    <row r="18" spans="1:22" ht="132" customHeight="1" x14ac:dyDescent="0.3">
      <c r="A18" s="162" t="s">
        <v>61</v>
      </c>
      <c r="B18" s="14" t="s">
        <v>99</v>
      </c>
      <c r="C18" s="14">
        <v>100</v>
      </c>
      <c r="D18" s="14" t="s">
        <v>100</v>
      </c>
      <c r="E18" s="14">
        <v>100</v>
      </c>
      <c r="F18" s="14" t="s">
        <v>101</v>
      </c>
      <c r="G18" s="14">
        <v>100</v>
      </c>
      <c r="H18" s="14" t="s">
        <v>102</v>
      </c>
      <c r="I18" s="14">
        <v>100</v>
      </c>
      <c r="J18" s="14" t="s">
        <v>103</v>
      </c>
      <c r="K18" s="14">
        <v>100</v>
      </c>
      <c r="L18" s="14" t="s">
        <v>104</v>
      </c>
      <c r="M18" s="14">
        <v>100</v>
      </c>
      <c r="N18" s="14" t="s">
        <v>105</v>
      </c>
      <c r="O18" s="14">
        <v>100</v>
      </c>
      <c r="P18" s="14" t="s">
        <v>106</v>
      </c>
      <c r="Q18" s="14">
        <v>100</v>
      </c>
      <c r="R18" s="14" t="s">
        <v>107</v>
      </c>
      <c r="S18" s="14">
        <v>100</v>
      </c>
      <c r="T18" s="14" t="s">
        <v>108</v>
      </c>
      <c r="U18" s="14">
        <v>100</v>
      </c>
    </row>
    <row r="19" spans="1:22" ht="115.5" customHeight="1" x14ac:dyDescent="0.3">
      <c r="A19" s="162"/>
      <c r="B19" s="14" t="s">
        <v>109</v>
      </c>
      <c r="C19" s="14">
        <v>250</v>
      </c>
      <c r="D19" s="14" t="s">
        <v>110</v>
      </c>
      <c r="E19" s="14">
        <v>260</v>
      </c>
      <c r="F19" s="14" t="s">
        <v>111</v>
      </c>
      <c r="G19" s="14">
        <v>250</v>
      </c>
      <c r="H19" s="14" t="s">
        <v>112</v>
      </c>
      <c r="I19" s="14">
        <v>260</v>
      </c>
      <c r="J19" s="14" t="s">
        <v>113</v>
      </c>
      <c r="K19" s="14">
        <v>250</v>
      </c>
      <c r="L19" s="14" t="s">
        <v>114</v>
      </c>
      <c r="M19" s="14">
        <v>260</v>
      </c>
      <c r="N19" s="14" t="s">
        <v>115</v>
      </c>
      <c r="O19" s="14">
        <v>250</v>
      </c>
      <c r="P19" s="14" t="s">
        <v>116</v>
      </c>
      <c r="Q19" s="14">
        <v>260</v>
      </c>
      <c r="R19" s="14" t="s">
        <v>117</v>
      </c>
      <c r="S19" s="14">
        <v>250</v>
      </c>
      <c r="T19" s="14" t="s">
        <v>118</v>
      </c>
      <c r="U19" s="14">
        <v>260</v>
      </c>
    </row>
    <row r="20" spans="1:22" ht="83.25" customHeight="1" x14ac:dyDescent="0.3">
      <c r="A20" s="162"/>
      <c r="B20" s="14" t="s">
        <v>119</v>
      </c>
      <c r="C20" s="14">
        <v>280</v>
      </c>
      <c r="D20" s="14" t="s">
        <v>120</v>
      </c>
      <c r="E20" s="14">
        <v>100</v>
      </c>
      <c r="F20" s="14" t="s">
        <v>121</v>
      </c>
      <c r="G20" s="14">
        <v>105</v>
      </c>
      <c r="H20" s="14" t="s">
        <v>122</v>
      </c>
      <c r="I20" s="14">
        <v>280</v>
      </c>
      <c r="J20" s="14" t="s">
        <v>123</v>
      </c>
      <c r="K20" s="14">
        <v>100</v>
      </c>
      <c r="L20" s="14" t="s">
        <v>124</v>
      </c>
      <c r="M20" s="14">
        <v>100</v>
      </c>
      <c r="N20" s="14" t="s">
        <v>125</v>
      </c>
      <c r="O20" s="14">
        <v>280</v>
      </c>
      <c r="P20" s="14" t="s">
        <v>126</v>
      </c>
      <c r="Q20" s="14">
        <v>130</v>
      </c>
      <c r="R20" s="14" t="s">
        <v>127</v>
      </c>
      <c r="S20" s="14">
        <v>100</v>
      </c>
      <c r="T20" s="14" t="s">
        <v>128</v>
      </c>
      <c r="U20" s="14">
        <v>280</v>
      </c>
    </row>
    <row r="21" spans="1:22" ht="66" customHeight="1" x14ac:dyDescent="0.3">
      <c r="A21" s="162"/>
      <c r="B21" s="14"/>
      <c r="C21" s="14"/>
      <c r="D21" s="14" t="s">
        <v>88</v>
      </c>
      <c r="E21" s="14">
        <v>180</v>
      </c>
      <c r="F21" s="14" t="s">
        <v>89</v>
      </c>
      <c r="G21" s="14">
        <v>180</v>
      </c>
      <c r="H21" s="14"/>
      <c r="I21" s="14"/>
      <c r="J21" s="14" t="s">
        <v>129</v>
      </c>
      <c r="K21" s="14">
        <v>180</v>
      </c>
      <c r="L21" s="14" t="s">
        <v>87</v>
      </c>
      <c r="M21" s="14">
        <v>180</v>
      </c>
      <c r="N21" s="14"/>
      <c r="O21" s="14"/>
      <c r="P21" s="14" t="s">
        <v>130</v>
      </c>
      <c r="Q21" s="14">
        <v>180</v>
      </c>
      <c r="R21" s="14" t="s">
        <v>129</v>
      </c>
      <c r="S21" s="14">
        <v>180</v>
      </c>
      <c r="T21" s="14"/>
      <c r="U21" s="14"/>
    </row>
    <row r="22" spans="1:22" ht="66" customHeight="1" x14ac:dyDescent="0.3">
      <c r="A22" s="162"/>
      <c r="B22" s="14" t="s">
        <v>131</v>
      </c>
      <c r="C22" s="14">
        <v>200</v>
      </c>
      <c r="D22" s="14" t="s">
        <v>132</v>
      </c>
      <c r="E22" s="14">
        <v>200</v>
      </c>
      <c r="F22" s="14" t="s">
        <v>133</v>
      </c>
      <c r="G22" s="14">
        <v>200</v>
      </c>
      <c r="H22" s="14" t="s">
        <v>134</v>
      </c>
      <c r="I22" s="14">
        <v>200</v>
      </c>
      <c r="J22" s="14" t="s">
        <v>135</v>
      </c>
      <c r="K22" s="14">
        <v>200</v>
      </c>
      <c r="L22" s="14" t="s">
        <v>131</v>
      </c>
      <c r="M22" s="14">
        <v>200</v>
      </c>
      <c r="N22" s="14" t="s">
        <v>134</v>
      </c>
      <c r="O22" s="14">
        <v>200</v>
      </c>
      <c r="P22" s="14" t="s">
        <v>133</v>
      </c>
      <c r="Q22" s="14">
        <v>200</v>
      </c>
      <c r="R22" s="14" t="s">
        <v>132</v>
      </c>
      <c r="S22" s="14">
        <v>200</v>
      </c>
      <c r="T22" s="14" t="s">
        <v>136</v>
      </c>
      <c r="U22" s="14">
        <v>200</v>
      </c>
    </row>
    <row r="23" spans="1:22" ht="33" x14ac:dyDescent="0.3">
      <c r="A23" s="162"/>
      <c r="B23" s="14" t="s">
        <v>59</v>
      </c>
      <c r="C23" s="14">
        <v>40</v>
      </c>
      <c r="D23" s="14" t="s">
        <v>59</v>
      </c>
      <c r="E23" s="14">
        <v>40</v>
      </c>
      <c r="F23" s="14" t="s">
        <v>59</v>
      </c>
      <c r="G23" s="14">
        <v>40</v>
      </c>
      <c r="H23" s="14" t="s">
        <v>59</v>
      </c>
      <c r="I23" s="14">
        <v>40</v>
      </c>
      <c r="J23" s="14" t="s">
        <v>59</v>
      </c>
      <c r="K23" s="14">
        <v>40</v>
      </c>
      <c r="L23" s="14" t="s">
        <v>59</v>
      </c>
      <c r="M23" s="14">
        <v>40</v>
      </c>
      <c r="N23" s="14" t="s">
        <v>59</v>
      </c>
      <c r="O23" s="14">
        <v>40</v>
      </c>
      <c r="P23" s="14" t="s">
        <v>59</v>
      </c>
      <c r="Q23" s="14">
        <v>40</v>
      </c>
      <c r="R23" s="14" t="s">
        <v>59</v>
      </c>
      <c r="S23" s="14">
        <v>40</v>
      </c>
      <c r="T23" s="14" t="s">
        <v>59</v>
      </c>
      <c r="U23" s="14">
        <v>40</v>
      </c>
    </row>
    <row r="24" spans="1:22" ht="33" customHeight="1" x14ac:dyDescent="0.3">
      <c r="A24" s="162"/>
      <c r="B24" s="14" t="s">
        <v>70</v>
      </c>
      <c r="C24" s="14">
        <v>50</v>
      </c>
      <c r="D24" s="14" t="s">
        <v>70</v>
      </c>
      <c r="E24" s="14">
        <v>60</v>
      </c>
      <c r="F24" s="14" t="s">
        <v>70</v>
      </c>
      <c r="G24" s="14">
        <v>60</v>
      </c>
      <c r="H24" s="14" t="s">
        <v>70</v>
      </c>
      <c r="I24" s="14">
        <v>50</v>
      </c>
      <c r="J24" s="14" t="s">
        <v>70</v>
      </c>
      <c r="K24" s="14">
        <v>60</v>
      </c>
      <c r="L24" s="14" t="s">
        <v>70</v>
      </c>
      <c r="M24" s="14">
        <v>60</v>
      </c>
      <c r="N24" s="14" t="s">
        <v>70</v>
      </c>
      <c r="O24" s="14">
        <v>60</v>
      </c>
      <c r="P24" s="14" t="s">
        <v>70</v>
      </c>
      <c r="Q24" s="14">
        <v>50</v>
      </c>
      <c r="R24" s="14" t="s">
        <v>70</v>
      </c>
      <c r="S24" s="14">
        <v>60</v>
      </c>
      <c r="T24" s="14" t="s">
        <v>70</v>
      </c>
      <c r="U24" s="14">
        <v>60</v>
      </c>
    </row>
    <row r="25" spans="1:22" x14ac:dyDescent="0.3">
      <c r="A25" s="162"/>
      <c r="B25" s="24"/>
      <c r="C25" s="25">
        <f>SUM(C18:C24)</f>
        <v>920</v>
      </c>
      <c r="D25" s="25"/>
      <c r="E25" s="25">
        <f>SUM(E18:E24)</f>
        <v>940</v>
      </c>
      <c r="F25" s="25"/>
      <c r="G25" s="25">
        <f>SUM(G18:G24)</f>
        <v>935</v>
      </c>
      <c r="H25" s="25"/>
      <c r="I25" s="25">
        <f>SUM(I18:I24)</f>
        <v>930</v>
      </c>
      <c r="J25" s="25"/>
      <c r="K25" s="25">
        <f>SUM(K18:K24)</f>
        <v>930</v>
      </c>
      <c r="L25" s="25"/>
      <c r="M25" s="25">
        <f>SUM(M18:M24)</f>
        <v>940</v>
      </c>
      <c r="N25" s="25"/>
      <c r="O25" s="25">
        <f>SUM(O18:O24)</f>
        <v>930</v>
      </c>
      <c r="P25" s="25"/>
      <c r="Q25" s="25">
        <f>SUM(Q18:Q24)</f>
        <v>960</v>
      </c>
      <c r="R25" s="25"/>
      <c r="S25" s="25">
        <f>SUM(S18:S24)</f>
        <v>930</v>
      </c>
      <c r="T25" s="25"/>
      <c r="U25" s="25">
        <f>SUM(U18:U24)</f>
        <v>940</v>
      </c>
    </row>
    <row r="26" spans="1:22" ht="49.5" customHeight="1" x14ac:dyDescent="0.3">
      <c r="A26" s="162" t="s">
        <v>71</v>
      </c>
      <c r="B26" s="26" t="s">
        <v>137</v>
      </c>
      <c r="C26" s="27">
        <v>75</v>
      </c>
      <c r="D26" s="27" t="s">
        <v>138</v>
      </c>
      <c r="E26" s="27">
        <v>60</v>
      </c>
      <c r="F26" s="27" t="s">
        <v>139</v>
      </c>
      <c r="G26" s="27">
        <v>75</v>
      </c>
      <c r="H26" s="27" t="s">
        <v>140</v>
      </c>
      <c r="I26" s="27">
        <v>60</v>
      </c>
      <c r="J26" s="27" t="s">
        <v>141</v>
      </c>
      <c r="K26" s="27">
        <v>60</v>
      </c>
      <c r="L26" s="27" t="s">
        <v>138</v>
      </c>
      <c r="M26" s="27">
        <v>60</v>
      </c>
      <c r="N26" s="27" t="s">
        <v>137</v>
      </c>
      <c r="O26" s="27">
        <v>75</v>
      </c>
      <c r="P26" s="27" t="s">
        <v>142</v>
      </c>
      <c r="Q26" s="27">
        <v>70</v>
      </c>
      <c r="R26" s="27" t="s">
        <v>143</v>
      </c>
      <c r="S26" s="27">
        <v>60</v>
      </c>
      <c r="T26" s="27" t="s">
        <v>139</v>
      </c>
      <c r="U26" s="27">
        <v>75</v>
      </c>
    </row>
    <row r="27" spans="1:22" ht="49.5" x14ac:dyDescent="0.3">
      <c r="A27" s="162"/>
      <c r="B27" s="26" t="s">
        <v>144</v>
      </c>
      <c r="C27" s="27">
        <v>200</v>
      </c>
      <c r="D27" s="27" t="s">
        <v>145</v>
      </c>
      <c r="E27" s="27">
        <v>200</v>
      </c>
      <c r="F27" s="27" t="s">
        <v>92</v>
      </c>
      <c r="G27" s="27">
        <v>200</v>
      </c>
      <c r="H27" s="27" t="s">
        <v>145</v>
      </c>
      <c r="I27" s="27">
        <v>200</v>
      </c>
      <c r="J27" s="27" t="s">
        <v>90</v>
      </c>
      <c r="K27" s="27">
        <v>200</v>
      </c>
      <c r="L27" s="27" t="s">
        <v>145</v>
      </c>
      <c r="M27" s="27">
        <v>200</v>
      </c>
      <c r="N27" s="27" t="s">
        <v>144</v>
      </c>
      <c r="O27" s="27">
        <v>200</v>
      </c>
      <c r="P27" s="27" t="s">
        <v>146</v>
      </c>
      <c r="Q27" s="27">
        <v>200</v>
      </c>
      <c r="R27" s="27" t="s">
        <v>145</v>
      </c>
      <c r="S27" s="27">
        <v>200</v>
      </c>
      <c r="T27" s="27" t="s">
        <v>91</v>
      </c>
      <c r="U27" s="27">
        <v>200</v>
      </c>
    </row>
    <row r="28" spans="1:22" x14ac:dyDescent="0.3">
      <c r="A28" s="162"/>
      <c r="B28" s="26" t="s">
        <v>96</v>
      </c>
      <c r="C28" s="27">
        <v>100</v>
      </c>
      <c r="D28" s="27" t="s">
        <v>147</v>
      </c>
      <c r="E28" s="27">
        <v>100</v>
      </c>
      <c r="F28" s="27" t="s">
        <v>96</v>
      </c>
      <c r="G28" s="27">
        <v>100</v>
      </c>
      <c r="H28" s="27" t="s">
        <v>95</v>
      </c>
      <c r="I28" s="27">
        <v>100</v>
      </c>
      <c r="J28" s="27" t="s">
        <v>147</v>
      </c>
      <c r="K28" s="27">
        <v>100</v>
      </c>
      <c r="L28" s="27" t="s">
        <v>96</v>
      </c>
      <c r="M28" s="27">
        <v>100</v>
      </c>
      <c r="N28" s="27" t="s">
        <v>147</v>
      </c>
      <c r="O28" s="27">
        <v>100</v>
      </c>
      <c r="P28" s="27" t="s">
        <v>96</v>
      </c>
      <c r="Q28" s="27">
        <v>100</v>
      </c>
      <c r="R28" s="27" t="s">
        <v>147</v>
      </c>
      <c r="S28" s="27">
        <v>100</v>
      </c>
      <c r="T28" s="27" t="s">
        <v>95</v>
      </c>
      <c r="U28" s="27">
        <v>100</v>
      </c>
    </row>
    <row r="29" spans="1:22" x14ac:dyDescent="0.3">
      <c r="A29" s="162"/>
      <c r="B29" s="27"/>
      <c r="C29" s="27">
        <f>C26+C27+C28</f>
        <v>375</v>
      </c>
      <c r="D29" s="27"/>
      <c r="E29" s="27">
        <f>E26+E27+E28</f>
        <v>360</v>
      </c>
      <c r="F29" s="27"/>
      <c r="G29" s="27">
        <f>G26+G27+G28</f>
        <v>375</v>
      </c>
      <c r="H29" s="27"/>
      <c r="I29" s="27">
        <f>I26+I27+I28</f>
        <v>360</v>
      </c>
      <c r="J29" s="27"/>
      <c r="K29" s="27">
        <f>K26+K27+K28</f>
        <v>360</v>
      </c>
      <c r="L29" s="27"/>
      <c r="M29" s="27">
        <f>M26+M27+M28</f>
        <v>360</v>
      </c>
      <c r="N29" s="27"/>
      <c r="O29" s="27">
        <f>O26+O27+O28</f>
        <v>375</v>
      </c>
      <c r="P29" s="27"/>
      <c r="Q29" s="27">
        <f>Q26+Q27+Q28</f>
        <v>370</v>
      </c>
      <c r="R29" s="27"/>
      <c r="S29" s="27">
        <f>S26+S27+S28</f>
        <v>360</v>
      </c>
      <c r="T29" s="27"/>
      <c r="U29" s="27">
        <f>U26+U27+U28</f>
        <v>375</v>
      </c>
    </row>
    <row r="30" spans="1:22" x14ac:dyDescent="0.3">
      <c r="A30" s="20" t="s">
        <v>148</v>
      </c>
      <c r="B30" s="20" t="s">
        <v>149</v>
      </c>
    </row>
  </sheetData>
  <mergeCells count="16">
    <mergeCell ref="B16:U16"/>
    <mergeCell ref="B17:U17"/>
    <mergeCell ref="A18:A25"/>
    <mergeCell ref="A26:A29"/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33333333333304" right="0.70833333333333304" top="0.74791666666666701" bottom="0.74791666666666701" header="0.511811023622047" footer="0.511811023622047"/>
  <pageSetup paperSize="9" scale="62" orientation="landscape" horizontalDpi="300" verticalDpi="300" r:id="rId1"/>
  <rowBreaks count="1" manualBreakCount="1">
    <brk id="15" max="16383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46"/>
  <sheetViews>
    <sheetView tabSelected="1" view="pageBreakPreview" zoomScale="115" zoomScaleNormal="100" zoomScalePageLayoutView="115" workbookViewId="0">
      <selection activeCell="B5" sqref="B5:B6"/>
    </sheetView>
  </sheetViews>
  <sheetFormatPr defaultColWidth="9.140625" defaultRowHeight="16.5" x14ac:dyDescent="0.3"/>
  <cols>
    <col min="1" max="1" width="21.28515625" style="28" customWidth="1"/>
    <col min="2" max="2" width="28.42578125" style="29" customWidth="1"/>
    <col min="3" max="3" width="12.85546875" style="30" customWidth="1"/>
    <col min="4" max="5" width="6.7109375" style="30" customWidth="1"/>
    <col min="6" max="6" width="9.140625" style="30"/>
    <col min="7" max="7" width="8.85546875" style="30" customWidth="1"/>
    <col min="8" max="8" width="4.5703125" style="30" customWidth="1"/>
    <col min="9" max="9" width="6.7109375" style="30" customWidth="1"/>
    <col min="10" max="10" width="8.7109375" style="30" customWidth="1"/>
    <col min="11" max="11" width="5.5703125" style="30" customWidth="1"/>
    <col min="12" max="13" width="7.7109375" style="30" customWidth="1"/>
    <col min="14" max="14" width="6.7109375" style="30" customWidth="1"/>
    <col min="15" max="15" width="7.42578125" style="31" customWidth="1"/>
    <col min="16" max="255" width="8.28515625" style="32" customWidth="1"/>
    <col min="256" max="256" width="9.85546875" style="32" customWidth="1"/>
    <col min="257" max="1022" width="9.140625" style="32"/>
    <col min="1023" max="1024" width="11.5703125" customWidth="1"/>
  </cols>
  <sheetData>
    <row r="1" spans="1:1024" x14ac:dyDescent="0.3">
      <c r="M1" s="169" t="s">
        <v>150</v>
      </c>
      <c r="N1" s="169"/>
      <c r="O1" s="169"/>
    </row>
    <row r="2" spans="1:1024" s="35" customFormat="1" ht="41.25" customHeight="1" x14ac:dyDescent="0.3">
      <c r="A2" s="33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34"/>
      <c r="O2" s="34"/>
      <c r="AMI2"/>
      <c r="AMJ2"/>
    </row>
    <row r="3" spans="1:1024" s="35" customFormat="1" x14ac:dyDescent="0.3">
      <c r="A3" s="36" t="s">
        <v>151</v>
      </c>
      <c r="B3" s="33" t="s">
        <v>152</v>
      </c>
      <c r="C3" s="33"/>
      <c r="D3" s="33"/>
      <c r="E3" s="33"/>
      <c r="F3" s="171"/>
      <c r="G3" s="171"/>
      <c r="H3" s="172"/>
      <c r="I3" s="172"/>
      <c r="J3" s="172"/>
      <c r="K3" s="172"/>
      <c r="L3" s="172"/>
      <c r="M3" s="172"/>
      <c r="N3" s="37"/>
      <c r="O3" s="33"/>
      <c r="AMI3"/>
      <c r="AMJ3"/>
    </row>
    <row r="4" spans="1:1024" s="35" customFormat="1" ht="33" x14ac:dyDescent="0.3">
      <c r="A4" s="38" t="s">
        <v>641</v>
      </c>
      <c r="B4" s="33"/>
      <c r="C4" s="33"/>
      <c r="D4" s="33"/>
      <c r="E4" s="33"/>
      <c r="F4" s="171"/>
      <c r="G4" s="171"/>
      <c r="H4" s="172"/>
      <c r="I4" s="172"/>
      <c r="J4" s="172"/>
      <c r="K4" s="172"/>
      <c r="L4" s="172"/>
      <c r="M4" s="172"/>
      <c r="N4" s="37"/>
      <c r="O4" s="33"/>
      <c r="AMI4"/>
      <c r="AMJ4"/>
    </row>
    <row r="5" spans="1:1024" ht="16.5" customHeight="1" x14ac:dyDescent="0.3">
      <c r="A5" s="167" t="s">
        <v>153</v>
      </c>
      <c r="B5" s="167" t="s">
        <v>154</v>
      </c>
      <c r="C5" s="167" t="s">
        <v>155</v>
      </c>
      <c r="D5" s="167" t="s">
        <v>156</v>
      </c>
      <c r="E5" s="167"/>
      <c r="F5" s="167"/>
      <c r="G5" s="167" t="s">
        <v>157</v>
      </c>
      <c r="H5" s="167" t="s">
        <v>158</v>
      </c>
      <c r="I5" s="167"/>
      <c r="J5" s="167"/>
      <c r="K5" s="167"/>
      <c r="L5" s="167" t="s">
        <v>159</v>
      </c>
      <c r="M5" s="167"/>
      <c r="N5" s="167"/>
      <c r="O5" s="167"/>
    </row>
    <row r="6" spans="1:1024" x14ac:dyDescent="0.3">
      <c r="A6" s="167"/>
      <c r="B6" s="167"/>
      <c r="C6" s="167"/>
      <c r="D6" s="39" t="s">
        <v>160</v>
      </c>
      <c r="E6" s="39" t="s">
        <v>161</v>
      </c>
      <c r="F6" s="39" t="s">
        <v>162</v>
      </c>
      <c r="G6" s="167"/>
      <c r="H6" s="39" t="s">
        <v>163</v>
      </c>
      <c r="I6" s="39" t="s">
        <v>164</v>
      </c>
      <c r="J6" s="39" t="s">
        <v>165</v>
      </c>
      <c r="K6" s="39" t="s">
        <v>166</v>
      </c>
      <c r="L6" s="39" t="s">
        <v>167</v>
      </c>
      <c r="M6" s="39" t="s">
        <v>168</v>
      </c>
      <c r="N6" s="39" t="s">
        <v>169</v>
      </c>
      <c r="O6" s="39" t="s">
        <v>170</v>
      </c>
    </row>
    <row r="7" spans="1:1024" x14ac:dyDescent="0.3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</row>
    <row r="8" spans="1:1024" x14ac:dyDescent="0.3">
      <c r="A8" s="41" t="s">
        <v>171</v>
      </c>
      <c r="B8" s="42" t="s">
        <v>172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024" x14ac:dyDescent="0.3">
      <c r="A9" s="41" t="s">
        <v>173</v>
      </c>
      <c r="B9" s="42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024" x14ac:dyDescent="0.3">
      <c r="A10" s="164" t="s">
        <v>174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1:1024" x14ac:dyDescent="0.3">
      <c r="A11" s="40" t="s">
        <v>175</v>
      </c>
      <c r="B11" s="44" t="s">
        <v>40</v>
      </c>
      <c r="C11" s="40">
        <v>15</v>
      </c>
      <c r="D11" s="45">
        <v>3.48</v>
      </c>
      <c r="E11" s="45">
        <v>4.43</v>
      </c>
      <c r="F11" s="46"/>
      <c r="G11" s="47">
        <v>54.6</v>
      </c>
      <c r="H11" s="45">
        <v>0.01</v>
      </c>
      <c r="I11" s="45">
        <v>0.11</v>
      </c>
      <c r="J11" s="47">
        <v>43.2</v>
      </c>
      <c r="K11" s="45">
        <v>0.08</v>
      </c>
      <c r="L11" s="40">
        <v>132</v>
      </c>
      <c r="M11" s="40">
        <v>75</v>
      </c>
      <c r="N11" s="45">
        <v>5.25</v>
      </c>
      <c r="O11" s="45">
        <v>0.15</v>
      </c>
    </row>
    <row r="12" spans="1:1024" ht="25.35" customHeight="1" x14ac:dyDescent="0.3">
      <c r="A12" s="45" t="s">
        <v>176</v>
      </c>
      <c r="B12" s="44" t="s">
        <v>75</v>
      </c>
      <c r="C12" s="48">
        <v>200</v>
      </c>
      <c r="D12" s="49">
        <v>5.44</v>
      </c>
      <c r="E12" s="49">
        <v>6.62</v>
      </c>
      <c r="F12" s="49">
        <v>31.04</v>
      </c>
      <c r="G12" s="49">
        <v>206.14</v>
      </c>
      <c r="H12" s="49">
        <v>0.12</v>
      </c>
      <c r="I12" s="49">
        <v>0.24</v>
      </c>
      <c r="J12" s="49">
        <v>40.17</v>
      </c>
      <c r="K12" s="49">
        <v>0.15</v>
      </c>
      <c r="L12" s="50">
        <v>153.9</v>
      </c>
      <c r="M12" s="49">
        <v>136.76</v>
      </c>
      <c r="N12" s="49">
        <v>33.54</v>
      </c>
      <c r="O12" s="49">
        <v>0.75</v>
      </c>
    </row>
    <row r="13" spans="1:1024" x14ac:dyDescent="0.3">
      <c r="A13" s="45" t="s">
        <v>177</v>
      </c>
      <c r="B13" s="44" t="s">
        <v>90</v>
      </c>
      <c r="C13" s="48">
        <v>200</v>
      </c>
      <c r="D13" s="49">
        <v>3.87</v>
      </c>
      <c r="E13" s="50">
        <v>3.8</v>
      </c>
      <c r="F13" s="49">
        <v>16.09</v>
      </c>
      <c r="G13" s="49">
        <v>115.45</v>
      </c>
      <c r="H13" s="49">
        <v>0.04</v>
      </c>
      <c r="I13" s="50">
        <v>0.3</v>
      </c>
      <c r="J13" s="49">
        <v>20.12</v>
      </c>
      <c r="K13" s="49">
        <v>0.01</v>
      </c>
      <c r="L13" s="49">
        <v>145.44999999999999</v>
      </c>
      <c r="M13" s="50">
        <v>116.2</v>
      </c>
      <c r="N13" s="48">
        <v>31</v>
      </c>
      <c r="O13" s="49">
        <v>1.01</v>
      </c>
    </row>
    <row r="14" spans="1:1024" x14ac:dyDescent="0.3">
      <c r="A14" s="45"/>
      <c r="B14" s="44" t="s">
        <v>59</v>
      </c>
      <c r="C14" s="48">
        <v>50</v>
      </c>
      <c r="D14" s="49">
        <v>3.16</v>
      </c>
      <c r="E14" s="50">
        <v>0.4</v>
      </c>
      <c r="F14" s="49">
        <v>19.32</v>
      </c>
      <c r="G14" s="48">
        <v>117.5</v>
      </c>
      <c r="H14" s="49">
        <v>0.06</v>
      </c>
      <c r="I14" s="51"/>
      <c r="J14" s="51"/>
      <c r="K14" s="49">
        <v>0.52</v>
      </c>
      <c r="L14" s="50">
        <v>9.1999999999999993</v>
      </c>
      <c r="M14" s="50">
        <v>34.799999999999997</v>
      </c>
      <c r="N14" s="50">
        <v>13.2</v>
      </c>
      <c r="O14" s="50">
        <v>0.8</v>
      </c>
    </row>
    <row r="15" spans="1:1024" x14ac:dyDescent="0.3">
      <c r="A15" s="40"/>
      <c r="B15" s="44" t="s">
        <v>178</v>
      </c>
      <c r="C15" s="48">
        <v>40</v>
      </c>
      <c r="D15" s="50">
        <v>2.93</v>
      </c>
      <c r="E15" s="50">
        <v>4.7300000000000004</v>
      </c>
      <c r="F15" s="48">
        <v>24.66</v>
      </c>
      <c r="G15" s="48">
        <v>105.33</v>
      </c>
      <c r="H15" s="49">
        <v>0.08</v>
      </c>
      <c r="I15" s="48">
        <v>0</v>
      </c>
      <c r="J15" s="48">
        <v>0.04</v>
      </c>
      <c r="K15" s="50">
        <v>0.72</v>
      </c>
      <c r="L15" s="48">
        <v>12.21</v>
      </c>
      <c r="M15" s="48">
        <v>44.56</v>
      </c>
      <c r="N15" s="48">
        <v>7.35</v>
      </c>
      <c r="O15" s="50">
        <v>0.61</v>
      </c>
    </row>
    <row r="16" spans="1:1024" x14ac:dyDescent="0.3">
      <c r="A16" s="164" t="s">
        <v>179</v>
      </c>
      <c r="B16" s="164"/>
      <c r="C16" s="52">
        <f>SUM(C11:C15)</f>
        <v>505</v>
      </c>
      <c r="D16" s="49">
        <f>SUM(D11:D15)</f>
        <v>18.88</v>
      </c>
      <c r="E16" s="49">
        <f>SUM(E11:E15)</f>
        <v>19.980000000000004</v>
      </c>
      <c r="F16" s="49">
        <f>F12+F13+F14+F15</f>
        <v>91.109999999999985</v>
      </c>
      <c r="G16" s="49">
        <f>SUM(G11:G15)</f>
        <v>599.02</v>
      </c>
      <c r="H16" s="49">
        <f>SUM(H11:H15)</f>
        <v>0.31</v>
      </c>
      <c r="I16" s="49">
        <f>I11+I12+I13</f>
        <v>0.64999999999999991</v>
      </c>
      <c r="J16" s="49">
        <f>J11+J12+J13</f>
        <v>103.49000000000001</v>
      </c>
      <c r="K16" s="50">
        <f>SUM(K11:K15)</f>
        <v>1.48</v>
      </c>
      <c r="L16" s="49">
        <f>SUM(L11:L15)</f>
        <v>452.75999999999993</v>
      </c>
      <c r="M16" s="49">
        <f>SUM(M11:M15)</f>
        <v>407.32</v>
      </c>
      <c r="N16" s="49">
        <f>SUM(N11:N15)</f>
        <v>90.339999999999989</v>
      </c>
      <c r="O16" s="49">
        <f>SUM(O11:O15)</f>
        <v>3.32</v>
      </c>
    </row>
    <row r="17" spans="1:15" x14ac:dyDescent="0.3">
      <c r="A17" s="164" t="s">
        <v>61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1:15" s="32" customFormat="1" x14ac:dyDescent="0.3">
      <c r="A18" s="53" t="s">
        <v>180</v>
      </c>
      <c r="B18" s="44" t="s">
        <v>181</v>
      </c>
      <c r="C18" s="40">
        <v>60</v>
      </c>
      <c r="D18" s="54">
        <v>0.9</v>
      </c>
      <c r="E18" s="54">
        <v>0.12</v>
      </c>
      <c r="F18" s="55">
        <v>13.02</v>
      </c>
      <c r="G18" s="54">
        <v>57</v>
      </c>
      <c r="H18" s="54">
        <v>0.01</v>
      </c>
      <c r="I18" s="55">
        <v>16.3</v>
      </c>
      <c r="J18" s="55">
        <v>3.0000000000000001E-3</v>
      </c>
      <c r="K18" s="54">
        <v>0.06</v>
      </c>
      <c r="L18" s="54">
        <v>26.93</v>
      </c>
      <c r="M18" s="54">
        <v>19.38</v>
      </c>
      <c r="N18" s="54">
        <v>9.16</v>
      </c>
      <c r="O18" s="54">
        <v>0.36</v>
      </c>
    </row>
    <row r="19" spans="1:15" s="32" customFormat="1" ht="49.5" x14ac:dyDescent="0.3">
      <c r="A19" s="45" t="s">
        <v>182</v>
      </c>
      <c r="B19" s="44" t="s">
        <v>109</v>
      </c>
      <c r="C19" s="40">
        <v>200</v>
      </c>
      <c r="D19" s="45">
        <v>3.99</v>
      </c>
      <c r="E19" s="45">
        <v>4.91</v>
      </c>
      <c r="F19" s="45">
        <v>14.64</v>
      </c>
      <c r="G19" s="45">
        <v>119.13</v>
      </c>
      <c r="H19" s="45">
        <v>0.16</v>
      </c>
      <c r="I19" s="45">
        <v>9.4499999999999993</v>
      </c>
      <c r="J19" s="45">
        <v>165.14</v>
      </c>
      <c r="K19" s="47">
        <v>1.6</v>
      </c>
      <c r="L19" s="45">
        <v>12.68</v>
      </c>
      <c r="M19" s="45">
        <v>56.67</v>
      </c>
      <c r="N19" s="45">
        <v>16.940000000000001</v>
      </c>
      <c r="O19" s="45">
        <v>0.78</v>
      </c>
    </row>
    <row r="20" spans="1:15" x14ac:dyDescent="0.3">
      <c r="A20" s="45">
        <v>619</v>
      </c>
      <c r="B20" s="44" t="s">
        <v>183</v>
      </c>
      <c r="C20" s="48">
        <v>90</v>
      </c>
      <c r="D20" s="45">
        <v>12.48</v>
      </c>
      <c r="E20" s="45">
        <v>11.04</v>
      </c>
      <c r="F20" s="45">
        <v>2.82</v>
      </c>
      <c r="G20" s="45">
        <v>136.79</v>
      </c>
      <c r="H20" s="45">
        <v>0.16</v>
      </c>
      <c r="I20" s="45">
        <v>14.48</v>
      </c>
      <c r="J20" s="45">
        <v>4.8899999999999997</v>
      </c>
      <c r="K20" s="45">
        <v>0.76</v>
      </c>
      <c r="L20" s="45">
        <v>172.68</v>
      </c>
      <c r="M20" s="45">
        <v>210</v>
      </c>
      <c r="N20" s="45">
        <v>15.65</v>
      </c>
      <c r="O20" s="45">
        <v>11.32</v>
      </c>
    </row>
    <row r="21" spans="1:15" s="32" customFormat="1" x14ac:dyDescent="0.3">
      <c r="A21" s="40" t="s">
        <v>184</v>
      </c>
      <c r="B21" s="44" t="s">
        <v>87</v>
      </c>
      <c r="C21" s="40">
        <v>150</v>
      </c>
      <c r="D21" s="54">
        <v>6.31</v>
      </c>
      <c r="E21" s="55">
        <v>3.3</v>
      </c>
      <c r="F21" s="54">
        <v>28.57</v>
      </c>
      <c r="G21" s="54">
        <v>168.96</v>
      </c>
      <c r="H21" s="54">
        <v>0.22</v>
      </c>
      <c r="I21" s="56"/>
      <c r="J21" s="55">
        <v>12.8</v>
      </c>
      <c r="K21" s="54">
        <v>0.42</v>
      </c>
      <c r="L21" s="54">
        <v>10.98</v>
      </c>
      <c r="M21" s="54">
        <v>149.53</v>
      </c>
      <c r="N21" s="54">
        <v>100.04</v>
      </c>
      <c r="O21" s="54">
        <v>3.36</v>
      </c>
    </row>
    <row r="22" spans="1:15" ht="33" x14ac:dyDescent="0.3">
      <c r="A22" s="40" t="s">
        <v>185</v>
      </c>
      <c r="B22" s="44" t="s">
        <v>134</v>
      </c>
      <c r="C22" s="48">
        <v>200</v>
      </c>
      <c r="D22" s="49">
        <v>0.59</v>
      </c>
      <c r="E22" s="49">
        <v>0.05</v>
      </c>
      <c r="F22" s="49">
        <v>18.579999999999998</v>
      </c>
      <c r="G22" s="49">
        <v>77.94</v>
      </c>
      <c r="H22" s="49">
        <v>0.02</v>
      </c>
      <c r="I22" s="50">
        <v>0.6</v>
      </c>
      <c r="J22" s="51"/>
      <c r="K22" s="49">
        <v>0.83</v>
      </c>
      <c r="L22" s="49">
        <v>24.33</v>
      </c>
      <c r="M22" s="50">
        <v>21.9</v>
      </c>
      <c r="N22" s="49">
        <v>15.75</v>
      </c>
      <c r="O22" s="49">
        <v>0.51</v>
      </c>
    </row>
    <row r="23" spans="1:15" x14ac:dyDescent="0.3">
      <c r="A23" s="45"/>
      <c r="B23" s="44" t="s">
        <v>59</v>
      </c>
      <c r="C23" s="48">
        <v>40</v>
      </c>
      <c r="D23" s="49">
        <v>3.16</v>
      </c>
      <c r="E23" s="50">
        <v>0.4</v>
      </c>
      <c r="F23" s="49">
        <v>19.32</v>
      </c>
      <c r="G23" s="48">
        <v>94</v>
      </c>
      <c r="H23" s="49">
        <v>0.06</v>
      </c>
      <c r="I23" s="51"/>
      <c r="J23" s="51"/>
      <c r="K23" s="49">
        <v>0.52</v>
      </c>
      <c r="L23" s="50">
        <v>9.1999999999999993</v>
      </c>
      <c r="M23" s="50">
        <v>34.799999999999997</v>
      </c>
      <c r="N23" s="50">
        <v>13.2</v>
      </c>
      <c r="O23" s="50">
        <v>0.8</v>
      </c>
    </row>
    <row r="24" spans="1:15" x14ac:dyDescent="0.3">
      <c r="A24" s="45"/>
      <c r="B24" s="44" t="s">
        <v>70</v>
      </c>
      <c r="C24" s="48">
        <v>50</v>
      </c>
      <c r="D24" s="50">
        <v>3.3</v>
      </c>
      <c r="E24" s="50">
        <v>0.6</v>
      </c>
      <c r="F24" s="49">
        <v>19.82</v>
      </c>
      <c r="G24" s="48">
        <v>99</v>
      </c>
      <c r="H24" s="49">
        <v>0.09</v>
      </c>
      <c r="I24" s="51"/>
      <c r="J24" s="51"/>
      <c r="K24" s="50">
        <v>0.7</v>
      </c>
      <c r="L24" s="50">
        <v>14.5</v>
      </c>
      <c r="M24" s="48">
        <v>75</v>
      </c>
      <c r="N24" s="50">
        <v>23.5</v>
      </c>
      <c r="O24" s="49">
        <v>1.95</v>
      </c>
    </row>
    <row r="25" spans="1:15" x14ac:dyDescent="0.3">
      <c r="A25" s="164" t="s">
        <v>186</v>
      </c>
      <c r="B25" s="164"/>
      <c r="C25" s="52">
        <f t="shared" ref="C25:H25" si="0">SUM(C18:C24)</f>
        <v>790</v>
      </c>
      <c r="D25" s="49">
        <f t="shared" si="0"/>
        <v>30.73</v>
      </c>
      <c r="E25" s="49">
        <f t="shared" si="0"/>
        <v>20.420000000000002</v>
      </c>
      <c r="F25" s="49">
        <f t="shared" si="0"/>
        <v>116.76999999999998</v>
      </c>
      <c r="G25" s="49">
        <f t="shared" si="0"/>
        <v>752.81999999999994</v>
      </c>
      <c r="H25" s="49">
        <f t="shared" si="0"/>
        <v>0.72000000000000008</v>
      </c>
      <c r="I25" s="50">
        <f>I18+I19+I20+I22</f>
        <v>40.830000000000005</v>
      </c>
      <c r="J25" s="49">
        <f>J18+J19+J20+J21</f>
        <v>182.83299999999997</v>
      </c>
      <c r="K25" s="49">
        <f>SUM(K18:K24)</f>
        <v>4.8899999999999997</v>
      </c>
      <c r="L25" s="49">
        <f>SUM(L18:L24)</f>
        <v>271.3</v>
      </c>
      <c r="M25" s="49">
        <f>SUM(M18:M24)</f>
        <v>567.28</v>
      </c>
      <c r="N25" s="49">
        <f>SUM(N18:N24)</f>
        <v>194.24</v>
      </c>
      <c r="O25" s="49">
        <f>SUM(O18:O24)</f>
        <v>19.080000000000002</v>
      </c>
    </row>
    <row r="26" spans="1:15" x14ac:dyDescent="0.3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</row>
    <row r="27" spans="1:15" x14ac:dyDescent="0.3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x14ac:dyDescent="0.3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x14ac:dyDescent="0.3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13.9" customHeight="1" x14ac:dyDescent="0.3">
      <c r="A30" s="167" t="s">
        <v>153</v>
      </c>
      <c r="B30" s="167" t="s">
        <v>154</v>
      </c>
      <c r="C30" s="167" t="s">
        <v>155</v>
      </c>
      <c r="D30" s="167" t="s">
        <v>156</v>
      </c>
      <c r="E30" s="167"/>
      <c r="F30" s="167"/>
      <c r="G30" s="167" t="s">
        <v>157</v>
      </c>
      <c r="H30" s="167" t="s">
        <v>158</v>
      </c>
      <c r="I30" s="167"/>
      <c r="J30" s="167"/>
      <c r="K30" s="167"/>
      <c r="L30" s="167" t="s">
        <v>159</v>
      </c>
      <c r="M30" s="167"/>
      <c r="N30" s="167"/>
      <c r="O30" s="167"/>
    </row>
    <row r="31" spans="1:15" x14ac:dyDescent="0.3">
      <c r="A31" s="167"/>
      <c r="B31" s="167"/>
      <c r="C31" s="167"/>
      <c r="D31" s="39" t="s">
        <v>160</v>
      </c>
      <c r="E31" s="39" t="s">
        <v>161</v>
      </c>
      <c r="F31" s="39" t="s">
        <v>162</v>
      </c>
      <c r="G31" s="167"/>
      <c r="H31" s="39" t="s">
        <v>163</v>
      </c>
      <c r="I31" s="39" t="s">
        <v>164</v>
      </c>
      <c r="J31" s="39" t="s">
        <v>165</v>
      </c>
      <c r="K31" s="39" t="s">
        <v>166</v>
      </c>
      <c r="L31" s="39" t="s">
        <v>167</v>
      </c>
      <c r="M31" s="39" t="s">
        <v>168</v>
      </c>
      <c r="N31" s="39" t="s">
        <v>169</v>
      </c>
      <c r="O31" s="39" t="s">
        <v>170</v>
      </c>
    </row>
    <row r="32" spans="1:15" x14ac:dyDescent="0.3">
      <c r="A32" s="40">
        <v>1</v>
      </c>
      <c r="B32" s="40">
        <v>2</v>
      </c>
      <c r="C32" s="40">
        <v>3</v>
      </c>
      <c r="D32" s="40">
        <v>4</v>
      </c>
      <c r="E32" s="40">
        <v>5</v>
      </c>
      <c r="F32" s="40">
        <v>6</v>
      </c>
      <c r="G32" s="40">
        <v>7</v>
      </c>
      <c r="H32" s="40">
        <v>8</v>
      </c>
      <c r="I32" s="40">
        <v>9</v>
      </c>
      <c r="J32" s="40">
        <v>10</v>
      </c>
      <c r="K32" s="40">
        <v>11</v>
      </c>
      <c r="L32" s="40">
        <v>12</v>
      </c>
      <c r="M32" s="40">
        <v>13</v>
      </c>
      <c r="N32" s="40">
        <v>14</v>
      </c>
      <c r="O32" s="40">
        <v>15</v>
      </c>
    </row>
    <row r="33" spans="1:15" x14ac:dyDescent="0.3">
      <c r="A33" s="41" t="s">
        <v>171</v>
      </c>
      <c r="B33" s="42" t="s">
        <v>187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3">
      <c r="A34" s="41" t="s">
        <v>173</v>
      </c>
      <c r="B34" s="42">
        <v>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3">
      <c r="A35" s="164" t="s">
        <v>174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36" spans="1:15" ht="16.149999999999999" customHeight="1" x14ac:dyDescent="0.3">
      <c r="A36" s="45" t="s">
        <v>188</v>
      </c>
      <c r="B36" s="44" t="s">
        <v>124</v>
      </c>
      <c r="C36" s="48">
        <v>90</v>
      </c>
      <c r="D36" s="49">
        <v>13.64</v>
      </c>
      <c r="E36" s="49">
        <v>14.71</v>
      </c>
      <c r="F36" s="49">
        <v>2.66</v>
      </c>
      <c r="G36" s="50">
        <v>201.87</v>
      </c>
      <c r="H36" s="49">
        <v>0.6</v>
      </c>
      <c r="I36" s="49">
        <v>2.65</v>
      </c>
      <c r="J36" s="50">
        <v>109.53</v>
      </c>
      <c r="K36" s="50">
        <v>0.63</v>
      </c>
      <c r="L36" s="50">
        <v>16.739999999999998</v>
      </c>
      <c r="M36" s="49">
        <v>149.46</v>
      </c>
      <c r="N36" s="49">
        <v>18.399999999999999</v>
      </c>
      <c r="O36" s="49">
        <v>0.98</v>
      </c>
    </row>
    <row r="37" spans="1:15" s="32" customFormat="1" x14ac:dyDescent="0.3">
      <c r="A37" s="45" t="s">
        <v>189</v>
      </c>
      <c r="B37" s="44" t="s">
        <v>89</v>
      </c>
      <c r="C37" s="40">
        <v>150</v>
      </c>
      <c r="D37" s="45">
        <v>3.42</v>
      </c>
      <c r="E37" s="47">
        <v>7.8</v>
      </c>
      <c r="F37" s="45">
        <v>23.82</v>
      </c>
      <c r="G37" s="45">
        <v>179.64</v>
      </c>
      <c r="H37" s="45">
        <v>0.18</v>
      </c>
      <c r="I37" s="45">
        <v>28.06</v>
      </c>
      <c r="J37" s="47">
        <v>55.4</v>
      </c>
      <c r="K37" s="45">
        <v>0.22</v>
      </c>
      <c r="L37" s="47">
        <v>40.799999999999997</v>
      </c>
      <c r="M37" s="47">
        <v>101.1</v>
      </c>
      <c r="N37" s="45">
        <v>35.11</v>
      </c>
      <c r="O37" s="45">
        <v>1.31</v>
      </c>
    </row>
    <row r="38" spans="1:15" ht="33" x14ac:dyDescent="0.3">
      <c r="A38" s="40" t="s">
        <v>190</v>
      </c>
      <c r="B38" s="44" t="s">
        <v>91</v>
      </c>
      <c r="C38" s="48">
        <v>200</v>
      </c>
      <c r="D38" s="49">
        <v>0.26</v>
      </c>
      <c r="E38" s="49">
        <v>0.03</v>
      </c>
      <c r="F38" s="49">
        <v>11.26</v>
      </c>
      <c r="G38" s="49">
        <v>47.79</v>
      </c>
      <c r="H38" s="51"/>
      <c r="I38" s="50">
        <v>2.9</v>
      </c>
      <c r="J38" s="50">
        <v>0.5</v>
      </c>
      <c r="K38" s="49">
        <v>0.01</v>
      </c>
      <c r="L38" s="49">
        <v>8.08</v>
      </c>
      <c r="M38" s="49">
        <v>9.7799999999999994</v>
      </c>
      <c r="N38" s="49">
        <v>5.24</v>
      </c>
      <c r="O38" s="50">
        <v>0.9</v>
      </c>
    </row>
    <row r="39" spans="1:15" x14ac:dyDescent="0.3">
      <c r="A39" s="45"/>
      <c r="B39" s="44" t="s">
        <v>70</v>
      </c>
      <c r="C39" s="48">
        <v>30</v>
      </c>
      <c r="D39" s="49">
        <v>1.68</v>
      </c>
      <c r="E39" s="49">
        <v>0.33</v>
      </c>
      <c r="F39" s="49">
        <v>14.82</v>
      </c>
      <c r="G39" s="50">
        <v>59.4</v>
      </c>
      <c r="H39" s="50">
        <v>0.05</v>
      </c>
      <c r="I39" s="51"/>
      <c r="J39" s="51"/>
      <c r="K39" s="49">
        <v>0.42</v>
      </c>
      <c r="L39" s="50">
        <v>8.6999999999999993</v>
      </c>
      <c r="M39" s="48">
        <v>45</v>
      </c>
      <c r="N39" s="50">
        <v>14.1</v>
      </c>
      <c r="O39" s="49">
        <v>1.17</v>
      </c>
    </row>
    <row r="40" spans="1:15" x14ac:dyDescent="0.3">
      <c r="A40" s="45"/>
      <c r="B40" s="44" t="s">
        <v>191</v>
      </c>
      <c r="C40" s="48">
        <v>40</v>
      </c>
      <c r="D40" s="50">
        <v>0.4</v>
      </c>
      <c r="E40" s="50">
        <v>0.4</v>
      </c>
      <c r="F40" s="50">
        <v>9.8000000000000007</v>
      </c>
      <c r="G40" s="48">
        <v>121</v>
      </c>
      <c r="H40" s="49">
        <v>0.03</v>
      </c>
      <c r="I40" s="48">
        <v>10</v>
      </c>
      <c r="J40" s="48">
        <v>5</v>
      </c>
      <c r="K40" s="50">
        <v>0.2</v>
      </c>
      <c r="L40" s="48">
        <v>16</v>
      </c>
      <c r="M40" s="48">
        <v>11</v>
      </c>
      <c r="N40" s="48">
        <v>9</v>
      </c>
      <c r="O40" s="50">
        <v>2.2000000000000002</v>
      </c>
    </row>
    <row r="41" spans="1:15" x14ac:dyDescent="0.3">
      <c r="A41" s="164" t="s">
        <v>179</v>
      </c>
      <c r="B41" s="164"/>
      <c r="C41" s="52">
        <f>SUM(C36:C40)</f>
        <v>510</v>
      </c>
      <c r="D41" s="49">
        <f>SUM(D36:D40)</f>
        <v>19.400000000000002</v>
      </c>
      <c r="E41" s="49">
        <f>SUM(E36:E40)</f>
        <v>23.27</v>
      </c>
      <c r="F41" s="49">
        <f>SUM(F36:F40)</f>
        <v>62.36</v>
      </c>
      <c r="G41" s="49">
        <f>SUM(G36:G40)</f>
        <v>609.70000000000005</v>
      </c>
      <c r="H41" s="49">
        <f>H36+H37+H39+H40</f>
        <v>0.8600000000000001</v>
      </c>
      <c r="I41" s="50">
        <f>I36+I38</f>
        <v>5.55</v>
      </c>
      <c r="J41" s="50">
        <f>J36+J37+J38</f>
        <v>165.43</v>
      </c>
      <c r="K41" s="49">
        <f>SUM(K36:K40)</f>
        <v>1.48</v>
      </c>
      <c r="L41" s="49">
        <f>SUM(L36:L40)</f>
        <v>90.32</v>
      </c>
      <c r="M41" s="49">
        <f>SUM(M36:M40)</f>
        <v>316.33999999999997</v>
      </c>
      <c r="N41" s="49">
        <f>SUM(N36:N40)</f>
        <v>81.849999999999994</v>
      </c>
      <c r="O41" s="49">
        <f>SUM(O36:O40)</f>
        <v>6.56</v>
      </c>
    </row>
    <row r="42" spans="1:15" x14ac:dyDescent="0.3">
      <c r="A42" s="164" t="s">
        <v>61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</row>
    <row r="43" spans="1:15" s="32" customFormat="1" x14ac:dyDescent="0.3">
      <c r="A43" s="40" t="s">
        <v>192</v>
      </c>
      <c r="B43" s="44" t="s">
        <v>100</v>
      </c>
      <c r="C43" s="40">
        <v>60</v>
      </c>
      <c r="D43" s="54">
        <v>1.08</v>
      </c>
      <c r="E43" s="54">
        <v>4.1500000000000004</v>
      </c>
      <c r="F43" s="54">
        <v>7.64</v>
      </c>
      <c r="G43" s="54">
        <v>72.47</v>
      </c>
      <c r="H43" s="54">
        <v>0.05</v>
      </c>
      <c r="I43" s="55">
        <v>8.8000000000000007</v>
      </c>
      <c r="J43" s="54">
        <v>241.28</v>
      </c>
      <c r="K43" s="54">
        <v>1.86</v>
      </c>
      <c r="L43" s="55">
        <v>15.3</v>
      </c>
      <c r="M43" s="54">
        <v>34.22</v>
      </c>
      <c r="N43" s="54">
        <v>16.13</v>
      </c>
      <c r="O43" s="54">
        <v>0.65</v>
      </c>
    </row>
    <row r="44" spans="1:15" ht="31.5" customHeight="1" x14ac:dyDescent="0.3">
      <c r="A44" s="45">
        <v>88</v>
      </c>
      <c r="B44" s="44" t="s">
        <v>193</v>
      </c>
      <c r="C44" s="40">
        <v>210</v>
      </c>
      <c r="D44" s="55">
        <v>4</v>
      </c>
      <c r="E44" s="54">
        <v>6.37</v>
      </c>
      <c r="F44" s="54">
        <v>9.6</v>
      </c>
      <c r="G44" s="55">
        <v>112.7</v>
      </c>
      <c r="H44" s="54">
        <v>0.16</v>
      </c>
      <c r="I44" s="54">
        <v>31.49</v>
      </c>
      <c r="J44" s="54">
        <v>236.46</v>
      </c>
      <c r="K44" s="54">
        <v>1.54</v>
      </c>
      <c r="L44" s="54">
        <v>45.46</v>
      </c>
      <c r="M44" s="54">
        <v>69.290000000000006</v>
      </c>
      <c r="N44" s="54">
        <v>24.38</v>
      </c>
      <c r="O44" s="54">
        <v>0.93</v>
      </c>
    </row>
    <row r="45" spans="1:15" s="32" customFormat="1" ht="33" x14ac:dyDescent="0.3">
      <c r="A45" s="45" t="s">
        <v>194</v>
      </c>
      <c r="B45" s="44" t="s">
        <v>195</v>
      </c>
      <c r="C45" s="40">
        <v>120</v>
      </c>
      <c r="D45" s="54">
        <v>12.74</v>
      </c>
      <c r="E45" s="54">
        <v>3.04</v>
      </c>
      <c r="F45" s="54">
        <v>11.83</v>
      </c>
      <c r="G45" s="54">
        <v>126.27</v>
      </c>
      <c r="H45" s="54">
        <v>0.12</v>
      </c>
      <c r="I45" s="54">
        <v>0.37</v>
      </c>
      <c r="J45" s="54">
        <v>14.7</v>
      </c>
      <c r="K45" s="54">
        <v>0.97</v>
      </c>
      <c r="L45" s="54">
        <v>39.71</v>
      </c>
      <c r="M45" s="54">
        <v>185.96</v>
      </c>
      <c r="N45" s="54">
        <v>44.9</v>
      </c>
      <c r="O45" s="54">
        <v>1.02</v>
      </c>
    </row>
    <row r="46" spans="1:15" s="32" customFormat="1" x14ac:dyDescent="0.3">
      <c r="A46" s="40" t="s">
        <v>196</v>
      </c>
      <c r="B46" s="44" t="s">
        <v>197</v>
      </c>
      <c r="C46" s="40">
        <v>150</v>
      </c>
      <c r="D46" s="45">
        <v>3.44</v>
      </c>
      <c r="E46" s="47">
        <v>4.5999999999999996</v>
      </c>
      <c r="F46" s="45">
        <v>32.74</v>
      </c>
      <c r="G46" s="45">
        <v>186.57</v>
      </c>
      <c r="H46" s="45">
        <v>0.06</v>
      </c>
      <c r="I46" s="40">
        <v>4</v>
      </c>
      <c r="J46" s="47">
        <v>429.5</v>
      </c>
      <c r="K46" s="45">
        <v>0.35</v>
      </c>
      <c r="L46" s="45">
        <v>18.420000000000002</v>
      </c>
      <c r="M46" s="45">
        <v>87.85</v>
      </c>
      <c r="N46" s="47">
        <v>31.3</v>
      </c>
      <c r="O46" s="45">
        <v>0.78</v>
      </c>
    </row>
    <row r="47" spans="1:15" x14ac:dyDescent="0.3">
      <c r="A47" s="45" t="s">
        <v>198</v>
      </c>
      <c r="B47" s="44" t="s">
        <v>132</v>
      </c>
      <c r="C47" s="48">
        <v>200</v>
      </c>
      <c r="D47" s="49">
        <v>0.78</v>
      </c>
      <c r="E47" s="49">
        <v>0.05</v>
      </c>
      <c r="F47" s="49">
        <v>18.63</v>
      </c>
      <c r="G47" s="49">
        <v>78.69</v>
      </c>
      <c r="H47" s="49">
        <v>0.02</v>
      </c>
      <c r="I47" s="50">
        <v>0.6</v>
      </c>
      <c r="J47" s="49">
        <v>87.45</v>
      </c>
      <c r="K47" s="49">
        <v>0.83</v>
      </c>
      <c r="L47" s="49">
        <v>24.33</v>
      </c>
      <c r="M47" s="50">
        <v>21.9</v>
      </c>
      <c r="N47" s="49">
        <v>15.75</v>
      </c>
      <c r="O47" s="49">
        <v>0.51</v>
      </c>
    </row>
    <row r="48" spans="1:15" x14ac:dyDescent="0.3">
      <c r="A48" s="45"/>
      <c r="B48" s="44" t="s">
        <v>59</v>
      </c>
      <c r="C48" s="48">
        <v>40</v>
      </c>
      <c r="D48" s="49">
        <v>3.16</v>
      </c>
      <c r="E48" s="50">
        <v>0.4</v>
      </c>
      <c r="F48" s="49">
        <v>19.32</v>
      </c>
      <c r="G48" s="48">
        <v>94</v>
      </c>
      <c r="H48" s="49">
        <v>0.06</v>
      </c>
      <c r="I48" s="51"/>
      <c r="J48" s="51"/>
      <c r="K48" s="49">
        <v>0.52</v>
      </c>
      <c r="L48" s="50">
        <v>9.1999999999999993</v>
      </c>
      <c r="M48" s="50">
        <v>34.799999999999997</v>
      </c>
      <c r="N48" s="50">
        <v>13.2</v>
      </c>
      <c r="O48" s="50">
        <v>0.8</v>
      </c>
    </row>
    <row r="49" spans="1:1024" x14ac:dyDescent="0.3">
      <c r="A49" s="164" t="s">
        <v>186</v>
      </c>
      <c r="B49" s="164"/>
      <c r="C49" s="52">
        <f t="shared" ref="C49:H49" si="1">SUM(C43:C48)</f>
        <v>780</v>
      </c>
      <c r="D49" s="49">
        <f t="shared" si="1"/>
        <v>25.200000000000003</v>
      </c>
      <c r="E49" s="49">
        <f t="shared" si="1"/>
        <v>18.609999999999996</v>
      </c>
      <c r="F49" s="49">
        <f t="shared" si="1"/>
        <v>99.759999999999991</v>
      </c>
      <c r="G49" s="50">
        <f t="shared" si="1"/>
        <v>670.7</v>
      </c>
      <c r="H49" s="49">
        <f t="shared" si="1"/>
        <v>0.47000000000000003</v>
      </c>
      <c r="I49" s="49">
        <f>I43+I44+I45+I46+I47</f>
        <v>45.26</v>
      </c>
      <c r="J49" s="49">
        <f>J43+J44+J45+J46+J47</f>
        <v>1009.3900000000001</v>
      </c>
      <c r="K49" s="50">
        <f>SUM(K43:K48)</f>
        <v>6.07</v>
      </c>
      <c r="L49" s="49">
        <f>SUM(L43:L48)</f>
        <v>152.41999999999999</v>
      </c>
      <c r="M49" s="49">
        <f>SUM(M43:M48)</f>
        <v>434.02000000000004</v>
      </c>
      <c r="N49" s="49">
        <f>SUM(N43:N48)</f>
        <v>145.65999999999997</v>
      </c>
      <c r="O49" s="49">
        <f>SUM(O43:O48)</f>
        <v>4.6899999999999995</v>
      </c>
    </row>
    <row r="50" spans="1:1024" s="32" customFormat="1" x14ac:dyDescent="0.3">
      <c r="AMI50"/>
      <c r="AMJ50"/>
    </row>
    <row r="51" spans="1:1024" s="32" customFormat="1" x14ac:dyDescent="0.3">
      <c r="AMI51"/>
      <c r="AMJ51"/>
    </row>
    <row r="52" spans="1:1024" s="32" customFormat="1" x14ac:dyDescent="0.3">
      <c r="AMI52"/>
      <c r="AMJ52"/>
    </row>
    <row r="53" spans="1:1024" s="32" customFormat="1" x14ac:dyDescent="0.3">
      <c r="AMI53"/>
      <c r="AMJ53"/>
    </row>
    <row r="54" spans="1:1024" s="32" customFormat="1" x14ac:dyDescent="0.3">
      <c r="AMI54"/>
      <c r="AMJ54"/>
    </row>
    <row r="55" spans="1:1024" s="32" customFormat="1" x14ac:dyDescent="0.3">
      <c r="AMI55"/>
      <c r="AMJ55"/>
    </row>
    <row r="56" spans="1:1024" s="32" customFormat="1" x14ac:dyDescent="0.3">
      <c r="AMI56"/>
      <c r="AMJ56"/>
    </row>
    <row r="57" spans="1:1024" s="32" customFormat="1" x14ac:dyDescent="0.3">
      <c r="AMI57"/>
      <c r="AMJ57"/>
    </row>
    <row r="58" spans="1:1024" s="32" customFormat="1" x14ac:dyDescent="0.3">
      <c r="AMI58"/>
      <c r="AMJ58"/>
    </row>
    <row r="59" spans="1:1024" s="32" customFormat="1" x14ac:dyDescent="0.3">
      <c r="AMI59"/>
      <c r="AMJ59"/>
    </row>
    <row r="60" spans="1:1024" s="32" customFormat="1" x14ac:dyDescent="0.3">
      <c r="AMI60"/>
      <c r="AMJ60"/>
    </row>
    <row r="61" spans="1:1024" s="32" customFormat="1" x14ac:dyDescent="0.3">
      <c r="AMI61"/>
      <c r="AMJ61"/>
    </row>
    <row r="62" spans="1:1024" s="32" customFormat="1" x14ac:dyDescent="0.3">
      <c r="AMI62"/>
      <c r="AMJ62"/>
    </row>
    <row r="63" spans="1:1024" s="32" customFormat="1" x14ac:dyDescent="0.3">
      <c r="AMI63"/>
      <c r="AMJ63"/>
    </row>
    <row r="64" spans="1:1024" s="32" customFormat="1" x14ac:dyDescent="0.3">
      <c r="AMI64"/>
      <c r="AMJ64"/>
    </row>
    <row r="65" spans="1:1024" s="32" customFormat="1" x14ac:dyDescent="0.3">
      <c r="AMI65"/>
      <c r="AMJ65"/>
    </row>
    <row r="66" spans="1:1024" s="32" customFormat="1" x14ac:dyDescent="0.3">
      <c r="AMI66"/>
      <c r="AMJ66"/>
    </row>
    <row r="67" spans="1:1024" s="32" customFormat="1" x14ac:dyDescent="0.3">
      <c r="AMI67"/>
      <c r="AMJ67"/>
    </row>
    <row r="68" spans="1:1024" s="32" customFormat="1" x14ac:dyDescent="0.3">
      <c r="AMI68"/>
      <c r="AMJ68"/>
    </row>
    <row r="69" spans="1:1024" s="32" customFormat="1" x14ac:dyDescent="0.3">
      <c r="AMI69"/>
      <c r="AMJ69"/>
    </row>
    <row r="70" spans="1:1024" ht="13.9" customHeight="1" x14ac:dyDescent="0.3">
      <c r="A70" s="167" t="s">
        <v>153</v>
      </c>
      <c r="B70" s="167" t="s">
        <v>154</v>
      </c>
      <c r="C70" s="167" t="s">
        <v>155</v>
      </c>
      <c r="D70" s="167" t="s">
        <v>156</v>
      </c>
      <c r="E70" s="167"/>
      <c r="F70" s="167"/>
      <c r="G70" s="167" t="s">
        <v>157</v>
      </c>
      <c r="H70" s="167" t="s">
        <v>158</v>
      </c>
      <c r="I70" s="167"/>
      <c r="J70" s="167"/>
      <c r="K70" s="167"/>
      <c r="L70" s="167" t="s">
        <v>159</v>
      </c>
      <c r="M70" s="167"/>
      <c r="N70" s="167"/>
      <c r="O70" s="167"/>
    </row>
    <row r="71" spans="1:1024" x14ac:dyDescent="0.3">
      <c r="A71" s="167"/>
      <c r="B71" s="167"/>
      <c r="C71" s="167"/>
      <c r="D71" s="39" t="s">
        <v>160</v>
      </c>
      <c r="E71" s="39" t="s">
        <v>161</v>
      </c>
      <c r="F71" s="39" t="s">
        <v>162</v>
      </c>
      <c r="G71" s="167"/>
      <c r="H71" s="39" t="s">
        <v>163</v>
      </c>
      <c r="I71" s="39" t="s">
        <v>164</v>
      </c>
      <c r="J71" s="39" t="s">
        <v>165</v>
      </c>
      <c r="K71" s="39" t="s">
        <v>166</v>
      </c>
      <c r="L71" s="39" t="s">
        <v>167</v>
      </c>
      <c r="M71" s="39" t="s">
        <v>168</v>
      </c>
      <c r="N71" s="39" t="s">
        <v>169</v>
      </c>
      <c r="O71" s="39" t="s">
        <v>170</v>
      </c>
    </row>
    <row r="72" spans="1:1024" x14ac:dyDescent="0.3">
      <c r="A72" s="40">
        <v>1</v>
      </c>
      <c r="B72" s="40">
        <v>2</v>
      </c>
      <c r="C72" s="40">
        <v>3</v>
      </c>
      <c r="D72" s="40">
        <v>4</v>
      </c>
      <c r="E72" s="40">
        <v>5</v>
      </c>
      <c r="F72" s="40">
        <v>6</v>
      </c>
      <c r="G72" s="40">
        <v>7</v>
      </c>
      <c r="H72" s="40">
        <v>8</v>
      </c>
      <c r="I72" s="40">
        <v>9</v>
      </c>
      <c r="J72" s="40">
        <v>10</v>
      </c>
      <c r="K72" s="40">
        <v>11</v>
      </c>
      <c r="L72" s="40">
        <v>12</v>
      </c>
      <c r="M72" s="40">
        <v>13</v>
      </c>
      <c r="N72" s="40">
        <v>14</v>
      </c>
      <c r="O72" s="40">
        <v>15</v>
      </c>
    </row>
    <row r="73" spans="1:1024" x14ac:dyDescent="0.3">
      <c r="A73" s="38" t="s">
        <v>171</v>
      </c>
      <c r="B73" s="59" t="s">
        <v>199</v>
      </c>
      <c r="C73" s="59"/>
      <c r="D73" s="33"/>
      <c r="E73" s="33"/>
      <c r="F73" s="60"/>
      <c r="G73" s="60"/>
      <c r="H73" s="33"/>
      <c r="I73" s="33"/>
      <c r="J73" s="33"/>
      <c r="K73" s="33"/>
      <c r="L73" s="33"/>
      <c r="M73" s="33"/>
      <c r="N73" s="37"/>
      <c r="O73" s="33"/>
    </row>
    <row r="74" spans="1:1024" x14ac:dyDescent="0.3">
      <c r="A74" s="38" t="s">
        <v>173</v>
      </c>
      <c r="B74" s="59">
        <v>1</v>
      </c>
      <c r="C74" s="33"/>
      <c r="D74" s="33"/>
      <c r="E74" s="33"/>
      <c r="F74" s="60"/>
      <c r="G74" s="60"/>
      <c r="H74" s="33"/>
      <c r="I74" s="33"/>
      <c r="J74" s="33"/>
      <c r="K74" s="33"/>
      <c r="L74" s="33"/>
      <c r="M74" s="33"/>
      <c r="N74" s="37"/>
      <c r="O74" s="33"/>
    </row>
    <row r="75" spans="1:1024" x14ac:dyDescent="0.3">
      <c r="A75" s="164" t="s">
        <v>174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</row>
    <row r="76" spans="1:1024" x14ac:dyDescent="0.3">
      <c r="A76" s="40">
        <v>753</v>
      </c>
      <c r="B76" s="44" t="s">
        <v>200</v>
      </c>
      <c r="C76" s="48">
        <v>200</v>
      </c>
      <c r="D76" s="49">
        <v>11.77</v>
      </c>
      <c r="E76" s="49">
        <v>10.1</v>
      </c>
      <c r="F76" s="50">
        <v>34</v>
      </c>
      <c r="G76" s="49">
        <v>282.60000000000002</v>
      </c>
      <c r="H76" s="49">
        <v>0.08</v>
      </c>
      <c r="I76" s="50">
        <v>0.1</v>
      </c>
      <c r="J76" s="51">
        <v>7.0000000000000007E-2</v>
      </c>
      <c r="K76" s="49">
        <v>1</v>
      </c>
      <c r="L76" s="49">
        <v>207</v>
      </c>
      <c r="M76" s="49">
        <v>167</v>
      </c>
      <c r="N76" s="49">
        <v>20</v>
      </c>
      <c r="O76" s="50">
        <v>1</v>
      </c>
    </row>
    <row r="77" spans="1:1024" x14ac:dyDescent="0.3">
      <c r="A77" s="40" t="s">
        <v>201</v>
      </c>
      <c r="B77" s="44" t="s">
        <v>202</v>
      </c>
      <c r="C77" s="48">
        <v>200</v>
      </c>
      <c r="D77" s="50">
        <v>0.2</v>
      </c>
      <c r="E77" s="49">
        <v>0.02</v>
      </c>
      <c r="F77" s="49">
        <v>11.05</v>
      </c>
      <c r="G77" s="49">
        <v>45.41</v>
      </c>
      <c r="H77" s="51"/>
      <c r="I77" s="50">
        <v>0.1</v>
      </c>
      <c r="J77" s="50">
        <v>0.5</v>
      </c>
      <c r="K77" s="51"/>
      <c r="L77" s="49">
        <v>5.28</v>
      </c>
      <c r="M77" s="49">
        <v>8.24</v>
      </c>
      <c r="N77" s="50">
        <v>4.4000000000000004</v>
      </c>
      <c r="O77" s="49">
        <v>0.85</v>
      </c>
    </row>
    <row r="78" spans="1:1024" x14ac:dyDescent="0.3">
      <c r="A78" s="45"/>
      <c r="B78" s="44" t="s">
        <v>70</v>
      </c>
      <c r="C78" s="48">
        <v>50</v>
      </c>
      <c r="D78" s="50">
        <v>3.3</v>
      </c>
      <c r="E78" s="50">
        <v>0.6</v>
      </c>
      <c r="F78" s="49">
        <v>19.82</v>
      </c>
      <c r="G78" s="48">
        <v>99</v>
      </c>
      <c r="H78" s="49">
        <v>0.09</v>
      </c>
      <c r="I78" s="51"/>
      <c r="J78" s="51"/>
      <c r="K78" s="50">
        <v>0.7</v>
      </c>
      <c r="L78" s="50">
        <v>14.5</v>
      </c>
      <c r="M78" s="48">
        <v>75</v>
      </c>
      <c r="N78" s="50">
        <v>23.5</v>
      </c>
      <c r="O78" s="49">
        <v>1.95</v>
      </c>
    </row>
    <row r="79" spans="1:1024" x14ac:dyDescent="0.3">
      <c r="A79" s="40"/>
      <c r="B79" s="44" t="s">
        <v>60</v>
      </c>
      <c r="C79" s="48">
        <v>100</v>
      </c>
      <c r="D79" s="50">
        <v>1.5</v>
      </c>
      <c r="E79" s="50">
        <v>0.5</v>
      </c>
      <c r="F79" s="48">
        <v>21</v>
      </c>
      <c r="G79" s="48">
        <v>96</v>
      </c>
      <c r="H79" s="49">
        <v>0.04</v>
      </c>
      <c r="I79" s="48">
        <v>10</v>
      </c>
      <c r="J79" s="48">
        <v>20</v>
      </c>
      <c r="K79" s="50">
        <v>0.4</v>
      </c>
      <c r="L79" s="48">
        <v>8</v>
      </c>
      <c r="M79" s="48">
        <v>28</v>
      </c>
      <c r="N79" s="48">
        <v>42</v>
      </c>
      <c r="O79" s="50">
        <v>0.6</v>
      </c>
    </row>
    <row r="80" spans="1:1024" x14ac:dyDescent="0.3">
      <c r="A80" s="164" t="s">
        <v>179</v>
      </c>
      <c r="B80" s="164"/>
      <c r="C80" s="52">
        <f>SUM(C76:C79)</f>
        <v>550</v>
      </c>
      <c r="D80" s="49">
        <f>SUM(D76:D79)</f>
        <v>16.77</v>
      </c>
      <c r="E80" s="49">
        <f>SUM(E76:E79)</f>
        <v>11.219999999999999</v>
      </c>
      <c r="F80" s="49">
        <f>SUM(F76:F79)</f>
        <v>85.87</v>
      </c>
      <c r="G80" s="49">
        <f>SUM(G76:G79)</f>
        <v>523.01</v>
      </c>
      <c r="H80" s="49">
        <f>H76+H78+H79</f>
        <v>0.21</v>
      </c>
      <c r="I80" s="49">
        <f>I76+I77+I79</f>
        <v>10.199999999999999</v>
      </c>
      <c r="J80" s="50">
        <f>J76+J77+J79</f>
        <v>20.57</v>
      </c>
      <c r="K80" s="49">
        <f>K76+K78+K79</f>
        <v>2.1</v>
      </c>
      <c r="L80" s="49">
        <f>SUM(L76:L79)</f>
        <v>234.78</v>
      </c>
      <c r="M80" s="50">
        <f>SUM(M76:M79)</f>
        <v>278.24</v>
      </c>
      <c r="N80" s="49">
        <f>SUM(N76:N79)</f>
        <v>89.9</v>
      </c>
      <c r="O80" s="50">
        <f>SUM(O76:O79)</f>
        <v>4.3999999999999995</v>
      </c>
    </row>
    <row r="81" spans="1:15" x14ac:dyDescent="0.3">
      <c r="A81" s="164" t="s">
        <v>61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</row>
    <row r="82" spans="1:15" s="32" customFormat="1" x14ac:dyDescent="0.3">
      <c r="A82" s="45">
        <v>541</v>
      </c>
      <c r="B82" s="44" t="s">
        <v>203</v>
      </c>
      <c r="C82" s="40">
        <v>60</v>
      </c>
      <c r="D82" s="54">
        <v>4.8600000000000003</v>
      </c>
      <c r="E82" s="55">
        <v>10.38</v>
      </c>
      <c r="F82" s="54">
        <v>11.29</v>
      </c>
      <c r="G82" s="55">
        <v>131</v>
      </c>
      <c r="H82" s="54">
        <v>0.17</v>
      </c>
      <c r="I82" s="55">
        <v>10.029999999999999</v>
      </c>
      <c r="J82" s="54">
        <v>0</v>
      </c>
      <c r="K82" s="54">
        <v>0</v>
      </c>
      <c r="L82" s="54">
        <v>87.84</v>
      </c>
      <c r="M82" s="54">
        <v>0</v>
      </c>
      <c r="N82" s="54">
        <v>0</v>
      </c>
      <c r="O82" s="54">
        <v>0.17</v>
      </c>
    </row>
    <row r="83" spans="1:15" s="32" customFormat="1" ht="33" x14ac:dyDescent="0.3">
      <c r="A83" s="45" t="s">
        <v>204</v>
      </c>
      <c r="B83" s="44" t="s">
        <v>205</v>
      </c>
      <c r="C83" s="61">
        <v>200</v>
      </c>
      <c r="D83" s="54">
        <v>6.57</v>
      </c>
      <c r="E83" s="54">
        <v>4.05</v>
      </c>
      <c r="F83" s="54">
        <v>15.42</v>
      </c>
      <c r="G83" s="55">
        <v>124.7</v>
      </c>
      <c r="H83" s="54">
        <v>0.28999999999999998</v>
      </c>
      <c r="I83" s="55">
        <v>9.4</v>
      </c>
      <c r="J83" s="54">
        <v>165.52</v>
      </c>
      <c r="K83" s="54">
        <v>1.08</v>
      </c>
      <c r="L83" s="54">
        <v>26.12</v>
      </c>
      <c r="M83" s="54">
        <v>84.82</v>
      </c>
      <c r="N83" s="54">
        <v>29.45</v>
      </c>
      <c r="O83" s="54">
        <v>1.74</v>
      </c>
    </row>
    <row r="84" spans="1:15" s="32" customFormat="1" x14ac:dyDescent="0.3">
      <c r="A84" s="45">
        <v>642</v>
      </c>
      <c r="B84" s="44" t="s">
        <v>206</v>
      </c>
      <c r="C84" s="61">
        <v>240</v>
      </c>
      <c r="D84" s="54">
        <v>21.61</v>
      </c>
      <c r="E84" s="54">
        <v>13.14</v>
      </c>
      <c r="F84" s="54">
        <v>43.74</v>
      </c>
      <c r="G84" s="54">
        <v>358.42</v>
      </c>
      <c r="H84" s="54">
        <v>0.15</v>
      </c>
      <c r="I84" s="55">
        <v>6.53</v>
      </c>
      <c r="J84" s="55">
        <v>28</v>
      </c>
      <c r="K84" s="54">
        <v>0.55000000000000004</v>
      </c>
      <c r="L84" s="54">
        <v>36.090000000000003</v>
      </c>
      <c r="M84" s="54">
        <v>189.33</v>
      </c>
      <c r="N84" s="54">
        <v>53.93</v>
      </c>
      <c r="O84" s="54">
        <v>1.87</v>
      </c>
    </row>
    <row r="85" spans="1:15" x14ac:dyDescent="0.3">
      <c r="A85" s="40">
        <v>342</v>
      </c>
      <c r="B85" s="44" t="s">
        <v>133</v>
      </c>
      <c r="C85" s="48">
        <v>200</v>
      </c>
      <c r="D85" s="49">
        <v>0.16</v>
      </c>
      <c r="E85" s="49">
        <v>0.16</v>
      </c>
      <c r="F85" s="50">
        <v>14.9</v>
      </c>
      <c r="G85" s="49">
        <v>62.69</v>
      </c>
      <c r="H85" s="49">
        <v>0.01</v>
      </c>
      <c r="I85" s="48">
        <v>4</v>
      </c>
      <c r="J85" s="48">
        <v>2</v>
      </c>
      <c r="K85" s="49">
        <v>0.08</v>
      </c>
      <c r="L85" s="49">
        <v>6.73</v>
      </c>
      <c r="M85" s="50">
        <v>4.4000000000000004</v>
      </c>
      <c r="N85" s="50">
        <v>3.6</v>
      </c>
      <c r="O85" s="49">
        <v>0.91</v>
      </c>
    </row>
    <row r="86" spans="1:15" x14ac:dyDescent="0.3">
      <c r="A86" s="45"/>
      <c r="B86" s="44" t="s">
        <v>70</v>
      </c>
      <c r="C86" s="48">
        <v>50</v>
      </c>
      <c r="D86" s="50">
        <v>3.3</v>
      </c>
      <c r="E86" s="50">
        <v>0.6</v>
      </c>
      <c r="F86" s="49">
        <v>19.82</v>
      </c>
      <c r="G86" s="48">
        <v>99</v>
      </c>
      <c r="H86" s="49">
        <v>0.09</v>
      </c>
      <c r="I86" s="51"/>
      <c r="J86" s="51"/>
      <c r="K86" s="50">
        <v>0.7</v>
      </c>
      <c r="L86" s="50">
        <v>14.5</v>
      </c>
      <c r="M86" s="48">
        <v>75</v>
      </c>
      <c r="N86" s="50">
        <v>23.5</v>
      </c>
      <c r="O86" s="49">
        <v>1.95</v>
      </c>
    </row>
    <row r="87" spans="1:15" x14ac:dyDescent="0.3">
      <c r="A87" s="45"/>
      <c r="B87" s="44" t="s">
        <v>59</v>
      </c>
      <c r="C87" s="48">
        <v>40</v>
      </c>
      <c r="D87" s="49">
        <v>3.16</v>
      </c>
      <c r="E87" s="50">
        <v>0.4</v>
      </c>
      <c r="F87" s="49">
        <v>19.32</v>
      </c>
      <c r="G87" s="48">
        <v>94</v>
      </c>
      <c r="H87" s="49">
        <v>0.06</v>
      </c>
      <c r="I87" s="51"/>
      <c r="J87" s="51"/>
      <c r="K87" s="49">
        <v>0.52</v>
      </c>
      <c r="L87" s="50">
        <v>9.1999999999999993</v>
      </c>
      <c r="M87" s="50">
        <v>34.799999999999997</v>
      </c>
      <c r="N87" s="50">
        <v>13.2</v>
      </c>
      <c r="O87" s="50">
        <v>0.8</v>
      </c>
    </row>
    <row r="88" spans="1:15" x14ac:dyDescent="0.3">
      <c r="A88" s="164" t="s">
        <v>186</v>
      </c>
      <c r="B88" s="164"/>
      <c r="C88" s="52">
        <f t="shared" ref="C88:H88" si="2">SUM(C82:C87)</f>
        <v>790</v>
      </c>
      <c r="D88" s="49">
        <f t="shared" si="2"/>
        <v>39.659999999999997</v>
      </c>
      <c r="E88" s="49">
        <f t="shared" si="2"/>
        <v>28.73</v>
      </c>
      <c r="F88" s="49">
        <f t="shared" si="2"/>
        <v>124.49000000000001</v>
      </c>
      <c r="G88" s="49">
        <f t="shared" si="2"/>
        <v>869.81</v>
      </c>
      <c r="H88" s="49">
        <f t="shared" si="2"/>
        <v>0.77</v>
      </c>
      <c r="I88" s="49">
        <f>I82+I83+I84+I85</f>
        <v>29.96</v>
      </c>
      <c r="J88" s="49">
        <f>J82+J83+J84+J85</f>
        <v>195.52</v>
      </c>
      <c r="K88" s="49">
        <f>SUM(K82:K87)</f>
        <v>2.93</v>
      </c>
      <c r="L88" s="49">
        <f>SUM(L82:L87)</f>
        <v>180.48</v>
      </c>
      <c r="M88" s="49">
        <f>SUM(M82:M87)</f>
        <v>388.34999999999997</v>
      </c>
      <c r="N88" s="49">
        <f>SUM(N82:N87)</f>
        <v>123.67999999999999</v>
      </c>
      <c r="O88" s="49">
        <f>SUM(O82:O87)</f>
        <v>7.44</v>
      </c>
    </row>
    <row r="89" spans="1:15" x14ac:dyDescent="0.3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</row>
    <row r="90" spans="1:15" x14ac:dyDescent="0.3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</row>
    <row r="91" spans="1:15" x14ac:dyDescent="0.3">
      <c r="A91" s="32"/>
      <c r="B91" s="32"/>
      <c r="C91" s="59"/>
      <c r="D91" s="33"/>
      <c r="E91" s="33"/>
      <c r="F91" s="60"/>
      <c r="G91" s="60"/>
      <c r="H91" s="33"/>
      <c r="I91" s="33"/>
      <c r="J91" s="33"/>
      <c r="K91" s="33"/>
      <c r="L91" s="33"/>
      <c r="M91" s="33"/>
      <c r="N91" s="37"/>
      <c r="O91" s="33"/>
    </row>
    <row r="92" spans="1:15" x14ac:dyDescent="0.3">
      <c r="A92" s="32"/>
      <c r="B92" s="32"/>
      <c r="C92" s="33"/>
      <c r="D92" s="33"/>
      <c r="E92" s="33"/>
      <c r="F92" s="60"/>
      <c r="G92" s="60"/>
      <c r="H92" s="33"/>
      <c r="I92" s="33"/>
      <c r="J92" s="33"/>
      <c r="K92" s="33"/>
      <c r="L92" s="33"/>
      <c r="M92" s="33"/>
      <c r="N92" s="37"/>
      <c r="O92" s="33"/>
    </row>
    <row r="93" spans="1:15" ht="13.9" customHeight="1" x14ac:dyDescent="0.3">
      <c r="A93" s="167" t="s">
        <v>153</v>
      </c>
      <c r="B93" s="167" t="s">
        <v>154</v>
      </c>
      <c r="C93" s="167" t="s">
        <v>155</v>
      </c>
      <c r="D93" s="167" t="s">
        <v>156</v>
      </c>
      <c r="E93" s="167"/>
      <c r="F93" s="167"/>
      <c r="G93" s="167" t="s">
        <v>157</v>
      </c>
      <c r="H93" s="167" t="s">
        <v>158</v>
      </c>
      <c r="I93" s="167"/>
      <c r="J93" s="167"/>
      <c r="K93" s="167"/>
      <c r="L93" s="167" t="s">
        <v>159</v>
      </c>
      <c r="M93" s="167"/>
      <c r="N93" s="167"/>
      <c r="O93" s="167"/>
    </row>
    <row r="94" spans="1:15" x14ac:dyDescent="0.3">
      <c r="A94" s="167"/>
      <c r="B94" s="167"/>
      <c r="C94" s="167"/>
      <c r="D94" s="39" t="s">
        <v>160</v>
      </c>
      <c r="E94" s="39" t="s">
        <v>161</v>
      </c>
      <c r="F94" s="39" t="s">
        <v>162</v>
      </c>
      <c r="G94" s="167"/>
      <c r="H94" s="39" t="s">
        <v>163</v>
      </c>
      <c r="I94" s="39" t="s">
        <v>164</v>
      </c>
      <c r="J94" s="39" t="s">
        <v>165</v>
      </c>
      <c r="K94" s="39" t="s">
        <v>166</v>
      </c>
      <c r="L94" s="39" t="s">
        <v>167</v>
      </c>
      <c r="M94" s="39" t="s">
        <v>168</v>
      </c>
      <c r="N94" s="39" t="s">
        <v>169</v>
      </c>
      <c r="O94" s="39" t="s">
        <v>170</v>
      </c>
    </row>
    <row r="95" spans="1:15" x14ac:dyDescent="0.3">
      <c r="A95" s="40">
        <v>1</v>
      </c>
      <c r="B95" s="40">
        <v>2</v>
      </c>
      <c r="C95" s="40">
        <v>3</v>
      </c>
      <c r="D95" s="40">
        <v>4</v>
      </c>
      <c r="E95" s="40">
        <v>5</v>
      </c>
      <c r="F95" s="40">
        <v>6</v>
      </c>
      <c r="G95" s="40">
        <v>7</v>
      </c>
      <c r="H95" s="40">
        <v>8</v>
      </c>
      <c r="I95" s="40">
        <v>9</v>
      </c>
      <c r="J95" s="40">
        <v>10</v>
      </c>
      <c r="K95" s="40">
        <v>11</v>
      </c>
      <c r="L95" s="40">
        <v>12</v>
      </c>
      <c r="M95" s="40">
        <v>13</v>
      </c>
      <c r="N95" s="40">
        <v>14</v>
      </c>
      <c r="O95" s="40">
        <v>15</v>
      </c>
    </row>
    <row r="96" spans="1:15" x14ac:dyDescent="0.3">
      <c r="A96" s="41" t="s">
        <v>171</v>
      </c>
      <c r="B96" s="42" t="s">
        <v>207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3">
      <c r="A97" s="41" t="s">
        <v>173</v>
      </c>
      <c r="B97" s="42">
        <v>1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3">
      <c r="A98" s="164" t="s">
        <v>174</v>
      </c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</row>
    <row r="99" spans="1:15" s="32" customFormat="1" ht="33" x14ac:dyDescent="0.3">
      <c r="A99" s="45" t="s">
        <v>208</v>
      </c>
      <c r="B99" s="44" t="s">
        <v>209</v>
      </c>
      <c r="C99" s="40">
        <v>95</v>
      </c>
      <c r="D99" s="45">
        <v>13.58</v>
      </c>
      <c r="E99" s="45">
        <v>10.57</v>
      </c>
      <c r="F99" s="45">
        <v>11.29</v>
      </c>
      <c r="G99" s="45">
        <v>192.29</v>
      </c>
      <c r="H99" s="45">
        <v>0.09</v>
      </c>
      <c r="I99" s="40">
        <v>1</v>
      </c>
      <c r="J99" s="47">
        <v>38.6</v>
      </c>
      <c r="K99" s="45">
        <v>0.79</v>
      </c>
      <c r="L99" s="45">
        <v>14.92</v>
      </c>
      <c r="M99" s="45">
        <v>131.83000000000001</v>
      </c>
      <c r="N99" s="45">
        <v>20.329999999999998</v>
      </c>
      <c r="O99" s="40">
        <v>1.01</v>
      </c>
    </row>
    <row r="100" spans="1:15" s="32" customFormat="1" x14ac:dyDescent="0.3">
      <c r="A100" s="40" t="s">
        <v>184</v>
      </c>
      <c r="B100" s="44" t="s">
        <v>87</v>
      </c>
      <c r="C100" s="40">
        <v>150</v>
      </c>
      <c r="D100" s="54">
        <v>6.31</v>
      </c>
      <c r="E100" s="55">
        <v>3.3</v>
      </c>
      <c r="F100" s="54">
        <v>28.57</v>
      </c>
      <c r="G100" s="54">
        <v>168.96</v>
      </c>
      <c r="H100" s="54">
        <v>0.22</v>
      </c>
      <c r="I100" s="56"/>
      <c r="J100" s="55">
        <v>12.8</v>
      </c>
      <c r="K100" s="54">
        <v>0.42</v>
      </c>
      <c r="L100" s="54">
        <v>10.98</v>
      </c>
      <c r="M100" s="54">
        <v>149.53</v>
      </c>
      <c r="N100" s="54">
        <v>100.04</v>
      </c>
      <c r="O100" s="54">
        <v>3.36</v>
      </c>
    </row>
    <row r="101" spans="1:15" ht="21.4" customHeight="1" x14ac:dyDescent="0.3">
      <c r="A101" s="40" t="s">
        <v>210</v>
      </c>
      <c r="B101" s="44" t="s">
        <v>93</v>
      </c>
      <c r="C101" s="48">
        <v>200</v>
      </c>
      <c r="D101" s="49">
        <v>2.94</v>
      </c>
      <c r="E101" s="49">
        <v>3.24</v>
      </c>
      <c r="F101" s="49">
        <v>15.82</v>
      </c>
      <c r="G101" s="49">
        <v>105.04</v>
      </c>
      <c r="H101" s="49">
        <v>0.04</v>
      </c>
      <c r="I101" s="50">
        <v>0.3</v>
      </c>
      <c r="J101" s="48">
        <v>20</v>
      </c>
      <c r="K101" s="51"/>
      <c r="L101" s="49">
        <v>140.54</v>
      </c>
      <c r="M101" s="48">
        <v>90</v>
      </c>
      <c r="N101" s="49">
        <v>14.05</v>
      </c>
      <c r="O101" s="49">
        <v>0.13</v>
      </c>
    </row>
    <row r="102" spans="1:15" x14ac:dyDescent="0.3">
      <c r="A102" s="45"/>
      <c r="B102" s="44" t="s">
        <v>70</v>
      </c>
      <c r="C102" s="48">
        <v>30</v>
      </c>
      <c r="D102" s="49">
        <v>1.68</v>
      </c>
      <c r="E102" s="49">
        <v>0.33</v>
      </c>
      <c r="F102" s="49">
        <v>14.82</v>
      </c>
      <c r="G102" s="50">
        <v>59.4</v>
      </c>
      <c r="H102" s="50">
        <v>0.05</v>
      </c>
      <c r="I102" s="51"/>
      <c r="J102" s="51"/>
      <c r="K102" s="49">
        <v>0.42</v>
      </c>
      <c r="L102" s="50">
        <v>8.6999999999999993</v>
      </c>
      <c r="M102" s="48">
        <v>45</v>
      </c>
      <c r="N102" s="50">
        <v>14.1</v>
      </c>
      <c r="O102" s="49">
        <v>1.17</v>
      </c>
    </row>
    <row r="103" spans="1:15" x14ac:dyDescent="0.3">
      <c r="A103" s="40"/>
      <c r="B103" s="44" t="s">
        <v>178</v>
      </c>
      <c r="C103" s="48">
        <v>40</v>
      </c>
      <c r="D103" s="50">
        <v>2.93</v>
      </c>
      <c r="E103" s="50">
        <v>4.7300000000000004</v>
      </c>
      <c r="F103" s="48">
        <v>24.66</v>
      </c>
      <c r="G103" s="48">
        <v>105.33</v>
      </c>
      <c r="H103" s="49">
        <v>0.08</v>
      </c>
      <c r="I103" s="48">
        <v>0</v>
      </c>
      <c r="J103" s="48">
        <v>0.04</v>
      </c>
      <c r="K103" s="50">
        <v>0.72</v>
      </c>
      <c r="L103" s="48">
        <v>12.21</v>
      </c>
      <c r="M103" s="48">
        <v>44.56</v>
      </c>
      <c r="N103" s="48">
        <v>7.35</v>
      </c>
      <c r="O103" s="50">
        <v>0.61</v>
      </c>
    </row>
    <row r="104" spans="1:15" x14ac:dyDescent="0.3">
      <c r="A104" s="164" t="s">
        <v>179</v>
      </c>
      <c r="B104" s="164"/>
      <c r="C104" s="52">
        <f t="shared" ref="C104:H104" si="3">SUM(C99:C103)</f>
        <v>515</v>
      </c>
      <c r="D104" s="49">
        <f t="shared" si="3"/>
        <v>27.44</v>
      </c>
      <c r="E104" s="49">
        <f t="shared" si="3"/>
        <v>22.169999999999998</v>
      </c>
      <c r="F104" s="49">
        <f t="shared" si="3"/>
        <v>95.16</v>
      </c>
      <c r="G104" s="50">
        <f t="shared" si="3"/>
        <v>631.0200000000001</v>
      </c>
      <c r="H104" s="50">
        <f t="shared" si="3"/>
        <v>0.48</v>
      </c>
      <c r="I104" s="50">
        <f>I99+I101</f>
        <v>1.3</v>
      </c>
      <c r="J104" s="49">
        <f>J99+J100+J101</f>
        <v>71.400000000000006</v>
      </c>
      <c r="K104" s="49">
        <f>K99+K100+K102+K103</f>
        <v>2.3499999999999996</v>
      </c>
      <c r="L104" s="49">
        <f>SUM(L99:L103)</f>
        <v>187.35</v>
      </c>
      <c r="M104" s="49">
        <f>SUM(M99:M103)</f>
        <v>460.92</v>
      </c>
      <c r="N104" s="49">
        <f>SUM(N99:N103)</f>
        <v>155.87</v>
      </c>
      <c r="O104" s="49">
        <f>SUM(O99:O103)</f>
        <v>6.28</v>
      </c>
    </row>
    <row r="105" spans="1:15" x14ac:dyDescent="0.3">
      <c r="A105" s="164" t="s">
        <v>61</v>
      </c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</row>
    <row r="106" spans="1:15" s="32" customFormat="1" ht="33" x14ac:dyDescent="0.3">
      <c r="A106" s="40" t="s">
        <v>211</v>
      </c>
      <c r="B106" s="44" t="s">
        <v>212</v>
      </c>
      <c r="C106" s="40">
        <v>60</v>
      </c>
      <c r="D106" s="54">
        <v>1.04</v>
      </c>
      <c r="E106" s="54">
        <v>3.15</v>
      </c>
      <c r="F106" s="54">
        <v>5.86</v>
      </c>
      <c r="G106" s="54">
        <v>56.35</v>
      </c>
      <c r="H106" s="54">
        <v>0.05</v>
      </c>
      <c r="I106" s="61">
        <v>7.8</v>
      </c>
      <c r="J106" s="61">
        <v>6.57</v>
      </c>
      <c r="K106" s="54">
        <v>1.39</v>
      </c>
      <c r="L106" s="55">
        <v>9.8699999999999992</v>
      </c>
      <c r="M106" s="54">
        <v>28.41</v>
      </c>
      <c r="N106" s="54">
        <v>11.22</v>
      </c>
      <c r="O106" s="54">
        <v>0.45</v>
      </c>
    </row>
    <row r="107" spans="1:15" s="32" customFormat="1" x14ac:dyDescent="0.3">
      <c r="A107" s="45">
        <v>225</v>
      </c>
      <c r="B107" s="44" t="s">
        <v>213</v>
      </c>
      <c r="C107" s="40">
        <v>250</v>
      </c>
      <c r="D107" s="45">
        <v>5.76</v>
      </c>
      <c r="E107" s="45">
        <v>4.76</v>
      </c>
      <c r="F107" s="45">
        <v>10.5</v>
      </c>
      <c r="G107" s="45">
        <v>118.72</v>
      </c>
      <c r="H107" s="45">
        <v>0.09</v>
      </c>
      <c r="I107" s="45">
        <v>15.5</v>
      </c>
      <c r="J107" s="45">
        <v>0.01</v>
      </c>
      <c r="K107" s="45">
        <v>0.7</v>
      </c>
      <c r="L107" s="45">
        <v>25.32</v>
      </c>
      <c r="M107" s="45">
        <v>140.56</v>
      </c>
      <c r="N107" s="45">
        <v>36.840000000000003</v>
      </c>
      <c r="O107" s="45">
        <v>1</v>
      </c>
    </row>
    <row r="108" spans="1:15" s="32" customFormat="1" x14ac:dyDescent="0.3">
      <c r="A108" s="45" t="s">
        <v>214</v>
      </c>
      <c r="B108" s="44" t="s">
        <v>215</v>
      </c>
      <c r="C108" s="40">
        <v>240</v>
      </c>
      <c r="D108" s="45">
        <v>21.85</v>
      </c>
      <c r="E108" s="45">
        <v>15.73</v>
      </c>
      <c r="F108" s="45">
        <v>30.54</v>
      </c>
      <c r="G108" s="45">
        <v>347.77</v>
      </c>
      <c r="H108" s="47">
        <v>0.3</v>
      </c>
      <c r="I108" s="47">
        <v>37.9</v>
      </c>
      <c r="J108" s="45">
        <v>19.34</v>
      </c>
      <c r="K108" s="45">
        <v>3.31</v>
      </c>
      <c r="L108" s="45">
        <v>32.75</v>
      </c>
      <c r="M108" s="45">
        <v>276.31</v>
      </c>
      <c r="N108" s="45">
        <v>62.03</v>
      </c>
      <c r="O108" s="45">
        <v>2.4900000000000002</v>
      </c>
    </row>
    <row r="109" spans="1:15" ht="33" x14ac:dyDescent="0.3">
      <c r="A109" s="40" t="s">
        <v>185</v>
      </c>
      <c r="B109" s="44" t="s">
        <v>134</v>
      </c>
      <c r="C109" s="48">
        <v>200</v>
      </c>
      <c r="D109" s="49">
        <v>0.59</v>
      </c>
      <c r="E109" s="49">
        <v>0.05</v>
      </c>
      <c r="F109" s="49">
        <v>18.579999999999998</v>
      </c>
      <c r="G109" s="49">
        <v>77.94</v>
      </c>
      <c r="H109" s="49">
        <v>0.02</v>
      </c>
      <c r="I109" s="50">
        <v>0.6</v>
      </c>
      <c r="J109" s="51"/>
      <c r="K109" s="49">
        <v>0.83</v>
      </c>
      <c r="L109" s="49">
        <v>24.33</v>
      </c>
      <c r="M109" s="50">
        <v>21.9</v>
      </c>
      <c r="N109" s="49">
        <v>15.75</v>
      </c>
      <c r="O109" s="49">
        <v>0.51</v>
      </c>
    </row>
    <row r="110" spans="1:15" x14ac:dyDescent="0.3">
      <c r="A110" s="45"/>
      <c r="B110" s="44" t="s">
        <v>59</v>
      </c>
      <c r="C110" s="48">
        <v>40</v>
      </c>
      <c r="D110" s="49">
        <v>3.16</v>
      </c>
      <c r="E110" s="50">
        <v>0.4</v>
      </c>
      <c r="F110" s="49">
        <v>19.32</v>
      </c>
      <c r="G110" s="48">
        <v>94</v>
      </c>
      <c r="H110" s="49">
        <v>0.06</v>
      </c>
      <c r="I110" s="51"/>
      <c r="J110" s="51"/>
      <c r="K110" s="49">
        <v>0.52</v>
      </c>
      <c r="L110" s="50">
        <v>9.1999999999999993</v>
      </c>
      <c r="M110" s="50">
        <v>34.799999999999997</v>
      </c>
      <c r="N110" s="50">
        <v>13.2</v>
      </c>
      <c r="O110" s="50">
        <v>0.8</v>
      </c>
    </row>
    <row r="111" spans="1:15" x14ac:dyDescent="0.3">
      <c r="A111" s="45"/>
      <c r="B111" s="44" t="s">
        <v>70</v>
      </c>
      <c r="C111" s="48">
        <v>30</v>
      </c>
      <c r="D111" s="49">
        <v>1.68</v>
      </c>
      <c r="E111" s="49">
        <v>0.33</v>
      </c>
      <c r="F111" s="49">
        <v>14.82</v>
      </c>
      <c r="G111" s="50">
        <v>59.4</v>
      </c>
      <c r="H111" s="50">
        <v>0.05</v>
      </c>
      <c r="I111" s="51"/>
      <c r="J111" s="51"/>
      <c r="K111" s="49">
        <v>0.42</v>
      </c>
      <c r="L111" s="50">
        <v>8.6999999999999993</v>
      </c>
      <c r="M111" s="48">
        <v>45</v>
      </c>
      <c r="N111" s="50">
        <v>14.1</v>
      </c>
      <c r="O111" s="49">
        <v>1.17</v>
      </c>
    </row>
    <row r="112" spans="1:15" x14ac:dyDescent="0.3">
      <c r="A112" s="164" t="s">
        <v>186</v>
      </c>
      <c r="B112" s="164"/>
      <c r="C112" s="52">
        <f t="shared" ref="C112:H112" si="4">SUM(C106:C111)</f>
        <v>820</v>
      </c>
      <c r="D112" s="49">
        <f t="shared" si="4"/>
        <v>34.080000000000005</v>
      </c>
      <c r="E112" s="49">
        <f t="shared" si="4"/>
        <v>24.419999999999998</v>
      </c>
      <c r="F112" s="49">
        <f t="shared" si="4"/>
        <v>99.619999999999976</v>
      </c>
      <c r="G112" s="49">
        <f t="shared" si="4"/>
        <v>754.18</v>
      </c>
      <c r="H112" s="50">
        <f t="shared" si="4"/>
        <v>0.57000000000000006</v>
      </c>
      <c r="I112" s="49">
        <f>I106+I107+I108+I109</f>
        <v>61.800000000000004</v>
      </c>
      <c r="J112" s="50">
        <f>J106+J107+J108</f>
        <v>25.92</v>
      </c>
      <c r="K112" s="49">
        <f>SUM(K106:K111)</f>
        <v>7.17</v>
      </c>
      <c r="L112" s="49">
        <f>SUM(L106:L111)</f>
        <v>110.17</v>
      </c>
      <c r="M112" s="49">
        <f>SUM(M106:M111)</f>
        <v>546.98</v>
      </c>
      <c r="N112" s="49">
        <f>SUM(N106:N111)</f>
        <v>153.13999999999999</v>
      </c>
      <c r="O112" s="49">
        <f>SUM(O106:O111)</f>
        <v>6.42</v>
      </c>
    </row>
    <row r="113" spans="1:15" x14ac:dyDescent="0.3">
      <c r="A113" s="32"/>
      <c r="B113" s="32"/>
      <c r="C113" s="59"/>
      <c r="D113" s="33"/>
      <c r="E113" s="33"/>
      <c r="F113" s="60"/>
      <c r="G113" s="60"/>
      <c r="H113" s="33"/>
      <c r="I113" s="33"/>
      <c r="J113" s="33"/>
      <c r="K113" s="33"/>
      <c r="L113" s="33"/>
      <c r="M113" s="33"/>
      <c r="N113" s="37"/>
      <c r="O113" s="33"/>
    </row>
    <row r="114" spans="1:15" x14ac:dyDescent="0.3">
      <c r="A114" s="32"/>
      <c r="B114" s="32"/>
      <c r="C114" s="33"/>
      <c r="D114" s="33"/>
      <c r="E114" s="33"/>
      <c r="F114" s="60"/>
      <c r="G114" s="60"/>
      <c r="H114" s="33"/>
      <c r="I114" s="33"/>
      <c r="J114" s="33"/>
      <c r="K114" s="33"/>
      <c r="L114" s="33"/>
      <c r="M114" s="33"/>
      <c r="N114" s="37"/>
      <c r="O114" s="33"/>
    </row>
    <row r="115" spans="1:15" ht="13.9" customHeight="1" x14ac:dyDescent="0.3">
      <c r="A115" s="167" t="s">
        <v>153</v>
      </c>
      <c r="B115" s="167" t="s">
        <v>154</v>
      </c>
      <c r="C115" s="167" t="s">
        <v>155</v>
      </c>
      <c r="D115" s="167" t="s">
        <v>156</v>
      </c>
      <c r="E115" s="167"/>
      <c r="F115" s="167"/>
      <c r="G115" s="167" t="s">
        <v>157</v>
      </c>
      <c r="H115" s="167" t="s">
        <v>158</v>
      </c>
      <c r="I115" s="167"/>
      <c r="J115" s="167"/>
      <c r="K115" s="167"/>
      <c r="L115" s="167" t="s">
        <v>159</v>
      </c>
      <c r="M115" s="167"/>
      <c r="N115" s="167"/>
      <c r="O115" s="167"/>
    </row>
    <row r="116" spans="1:15" x14ac:dyDescent="0.3">
      <c r="A116" s="167"/>
      <c r="B116" s="167"/>
      <c r="C116" s="167"/>
      <c r="D116" s="39" t="s">
        <v>160</v>
      </c>
      <c r="E116" s="39" t="s">
        <v>161</v>
      </c>
      <c r="F116" s="39" t="s">
        <v>162</v>
      </c>
      <c r="G116" s="167"/>
      <c r="H116" s="39" t="s">
        <v>163</v>
      </c>
      <c r="I116" s="39" t="s">
        <v>164</v>
      </c>
      <c r="J116" s="39" t="s">
        <v>165</v>
      </c>
      <c r="K116" s="39" t="s">
        <v>166</v>
      </c>
      <c r="L116" s="39" t="s">
        <v>167</v>
      </c>
      <c r="M116" s="39" t="s">
        <v>168</v>
      </c>
      <c r="N116" s="39" t="s">
        <v>169</v>
      </c>
      <c r="O116" s="39" t="s">
        <v>170</v>
      </c>
    </row>
    <row r="117" spans="1:15" x14ac:dyDescent="0.3">
      <c r="A117" s="40">
        <v>1</v>
      </c>
      <c r="B117" s="40">
        <v>2</v>
      </c>
      <c r="C117" s="40">
        <v>3</v>
      </c>
      <c r="D117" s="40">
        <v>4</v>
      </c>
      <c r="E117" s="40">
        <v>5</v>
      </c>
      <c r="F117" s="40">
        <v>6</v>
      </c>
      <c r="G117" s="40">
        <v>7</v>
      </c>
      <c r="H117" s="40">
        <v>8</v>
      </c>
      <c r="I117" s="40">
        <v>9</v>
      </c>
      <c r="J117" s="40">
        <v>10</v>
      </c>
      <c r="K117" s="40">
        <v>11</v>
      </c>
      <c r="L117" s="40">
        <v>12</v>
      </c>
      <c r="M117" s="40">
        <v>13</v>
      </c>
      <c r="N117" s="40">
        <v>14</v>
      </c>
      <c r="O117" s="40">
        <v>15</v>
      </c>
    </row>
    <row r="118" spans="1:15" x14ac:dyDescent="0.3">
      <c r="A118" s="41" t="s">
        <v>171</v>
      </c>
      <c r="B118" s="42" t="s">
        <v>216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x14ac:dyDescent="0.3">
      <c r="A119" s="41" t="s">
        <v>173</v>
      </c>
      <c r="B119" s="42">
        <v>1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 x14ac:dyDescent="0.3">
      <c r="A120" s="164" t="s">
        <v>174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</row>
    <row r="121" spans="1:15" x14ac:dyDescent="0.3">
      <c r="A121" s="40">
        <v>668</v>
      </c>
      <c r="B121" s="44" t="s">
        <v>217</v>
      </c>
      <c r="C121" s="48">
        <v>120</v>
      </c>
      <c r="D121" s="49">
        <v>11.2</v>
      </c>
      <c r="E121" s="49">
        <v>20.13</v>
      </c>
      <c r="F121" s="49">
        <v>12.88</v>
      </c>
      <c r="G121" s="50">
        <v>242.5</v>
      </c>
      <c r="H121" s="49">
        <v>0.22</v>
      </c>
      <c r="I121" s="49">
        <v>0.95</v>
      </c>
      <c r="J121" s="49">
        <v>30.04</v>
      </c>
      <c r="K121" s="50">
        <v>2.08</v>
      </c>
      <c r="L121" s="49">
        <v>21.66</v>
      </c>
      <c r="M121" s="49">
        <v>85.54</v>
      </c>
      <c r="N121" s="49">
        <v>17.350000000000001</v>
      </c>
      <c r="O121" s="49">
        <v>0.89</v>
      </c>
    </row>
    <row r="122" spans="1:15" s="32" customFormat="1" x14ac:dyDescent="0.3">
      <c r="A122" s="40" t="s">
        <v>196</v>
      </c>
      <c r="B122" s="44" t="s">
        <v>197</v>
      </c>
      <c r="C122" s="40">
        <v>150</v>
      </c>
      <c r="D122" s="45">
        <v>3.44</v>
      </c>
      <c r="E122" s="47">
        <v>4.5999999999999996</v>
      </c>
      <c r="F122" s="45">
        <v>32.74</v>
      </c>
      <c r="G122" s="45">
        <v>186.57</v>
      </c>
      <c r="H122" s="45">
        <v>0.06</v>
      </c>
      <c r="I122" s="40">
        <v>4</v>
      </c>
      <c r="J122" s="47">
        <v>429.5</v>
      </c>
      <c r="K122" s="45">
        <v>0.35</v>
      </c>
      <c r="L122" s="45">
        <v>18.420000000000002</v>
      </c>
      <c r="M122" s="45">
        <v>87.85</v>
      </c>
      <c r="N122" s="47">
        <v>31.3</v>
      </c>
      <c r="O122" s="45">
        <v>0.78</v>
      </c>
    </row>
    <row r="123" spans="1:15" ht="33" x14ac:dyDescent="0.3">
      <c r="A123" s="40" t="s">
        <v>190</v>
      </c>
      <c r="B123" s="44" t="s">
        <v>91</v>
      </c>
      <c r="C123" s="48">
        <v>200</v>
      </c>
      <c r="D123" s="49">
        <v>0.26</v>
      </c>
      <c r="E123" s="49">
        <v>0.03</v>
      </c>
      <c r="F123" s="49">
        <v>11.26</v>
      </c>
      <c r="G123" s="49">
        <v>47.79</v>
      </c>
      <c r="H123" s="51"/>
      <c r="I123" s="50">
        <v>2.9</v>
      </c>
      <c r="J123" s="50">
        <v>0.5</v>
      </c>
      <c r="K123" s="49">
        <v>0.01</v>
      </c>
      <c r="L123" s="49">
        <v>8.08</v>
      </c>
      <c r="M123" s="49">
        <v>9.7799999999999994</v>
      </c>
      <c r="N123" s="49">
        <v>5.24</v>
      </c>
      <c r="O123" s="50">
        <v>0.9</v>
      </c>
    </row>
    <row r="124" spans="1:15" x14ac:dyDescent="0.3">
      <c r="A124" s="45"/>
      <c r="B124" s="44" t="s">
        <v>70</v>
      </c>
      <c r="C124" s="48">
        <v>30</v>
      </c>
      <c r="D124" s="49">
        <v>1.68</v>
      </c>
      <c r="E124" s="49">
        <v>0.33</v>
      </c>
      <c r="F124" s="49">
        <v>14.82</v>
      </c>
      <c r="G124" s="50">
        <v>59.4</v>
      </c>
      <c r="H124" s="50">
        <v>0.05</v>
      </c>
      <c r="I124" s="51"/>
      <c r="J124" s="51"/>
      <c r="K124" s="49">
        <v>0.42</v>
      </c>
      <c r="L124" s="50">
        <v>8.6999999999999993</v>
      </c>
      <c r="M124" s="48">
        <v>45</v>
      </c>
      <c r="N124" s="50">
        <v>14.1</v>
      </c>
      <c r="O124" s="49">
        <v>1.17</v>
      </c>
    </row>
    <row r="125" spans="1:15" x14ac:dyDescent="0.3">
      <c r="A125" s="40"/>
      <c r="B125" s="44" t="s">
        <v>60</v>
      </c>
      <c r="C125" s="48">
        <v>100</v>
      </c>
      <c r="D125" s="50">
        <v>1.5</v>
      </c>
      <c r="E125" s="50">
        <v>0.5</v>
      </c>
      <c r="F125" s="48">
        <v>21</v>
      </c>
      <c r="G125" s="48">
        <v>96</v>
      </c>
      <c r="H125" s="49">
        <v>0.04</v>
      </c>
      <c r="I125" s="48">
        <v>10</v>
      </c>
      <c r="J125" s="48">
        <v>20</v>
      </c>
      <c r="K125" s="50">
        <v>0.4</v>
      </c>
      <c r="L125" s="48">
        <v>8</v>
      </c>
      <c r="M125" s="48">
        <v>28</v>
      </c>
      <c r="N125" s="48">
        <v>42</v>
      </c>
      <c r="O125" s="50">
        <v>0.6</v>
      </c>
    </row>
    <row r="126" spans="1:15" x14ac:dyDescent="0.3">
      <c r="A126" s="164" t="s">
        <v>179</v>
      </c>
      <c r="B126" s="164"/>
      <c r="C126" s="52">
        <f>SUM(C121:C125)</f>
        <v>600</v>
      </c>
      <c r="D126" s="49">
        <f>SUM(D121:D125)</f>
        <v>18.079999999999998</v>
      </c>
      <c r="E126" s="49">
        <f>SUM(E121:E125)</f>
        <v>25.589999999999996</v>
      </c>
      <c r="F126" s="49">
        <f>SUM(F121:F125)</f>
        <v>92.7</v>
      </c>
      <c r="G126" s="49">
        <f>SUM(G121:G125)</f>
        <v>632.26</v>
      </c>
      <c r="H126" s="49">
        <f>H121+H122+H124+H125</f>
        <v>0.37</v>
      </c>
      <c r="I126" s="49">
        <f>I121+I122+I123+I125</f>
        <v>17.850000000000001</v>
      </c>
      <c r="J126" s="49">
        <f>J121+J122+J123+J125</f>
        <v>480.04</v>
      </c>
      <c r="K126" s="49">
        <f>SUM(K121:K125)</f>
        <v>3.26</v>
      </c>
      <c r="L126" s="49">
        <f>SUM(L121:L125)</f>
        <v>64.86</v>
      </c>
      <c r="M126" s="49">
        <f>SUM(M121:M125)</f>
        <v>256.16999999999996</v>
      </c>
      <c r="N126" s="49">
        <f>SUM(N121:N125)</f>
        <v>109.99000000000001</v>
      </c>
      <c r="O126" s="49">
        <f>SUM(O121:O125)</f>
        <v>4.34</v>
      </c>
    </row>
    <row r="127" spans="1:15" x14ac:dyDescent="0.3">
      <c r="A127" s="164" t="s">
        <v>61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</row>
    <row r="128" spans="1:15" ht="14.25" customHeight="1" x14ac:dyDescent="0.3">
      <c r="A128" s="40">
        <v>90</v>
      </c>
      <c r="B128" s="44" t="s">
        <v>218</v>
      </c>
      <c r="C128" s="48">
        <v>60</v>
      </c>
      <c r="D128" s="49">
        <v>0.84</v>
      </c>
      <c r="E128" s="50">
        <v>3.61</v>
      </c>
      <c r="F128" s="50">
        <v>4.95</v>
      </c>
      <c r="G128" s="49">
        <v>69</v>
      </c>
      <c r="H128" s="49"/>
      <c r="I128" s="49">
        <v>3.99</v>
      </c>
      <c r="J128" s="50"/>
      <c r="K128" s="49">
        <v>1.62</v>
      </c>
      <c r="L128" s="49">
        <v>21.27</v>
      </c>
      <c r="M128" s="49">
        <v>24.37</v>
      </c>
      <c r="N128" s="50">
        <v>12.42</v>
      </c>
      <c r="O128" s="49">
        <v>0.78</v>
      </c>
    </row>
    <row r="129" spans="1:15" s="32" customFormat="1" ht="40.5" customHeight="1" x14ac:dyDescent="0.3">
      <c r="A129" s="45" t="s">
        <v>219</v>
      </c>
      <c r="B129" s="44" t="s">
        <v>220</v>
      </c>
      <c r="C129" s="40">
        <v>200</v>
      </c>
      <c r="D129" s="45">
        <v>3.69</v>
      </c>
      <c r="E129" s="45">
        <v>3.92</v>
      </c>
      <c r="F129" s="45">
        <v>13.36</v>
      </c>
      <c r="G129" s="45">
        <v>103.98</v>
      </c>
      <c r="H129" s="45">
        <v>0.17</v>
      </c>
      <c r="I129" s="45">
        <v>13.35</v>
      </c>
      <c r="J129" s="45">
        <v>166.26</v>
      </c>
      <c r="K129" s="45">
        <v>1.07</v>
      </c>
      <c r="L129" s="45">
        <v>16.309999999999999</v>
      </c>
      <c r="M129" s="45">
        <v>70.209999999999994</v>
      </c>
      <c r="N129" s="45">
        <v>22.35</v>
      </c>
      <c r="O129" s="45">
        <v>0.91</v>
      </c>
    </row>
    <row r="130" spans="1:15" x14ac:dyDescent="0.3">
      <c r="A130" s="62" t="s">
        <v>221</v>
      </c>
      <c r="B130" s="63" t="s">
        <v>222</v>
      </c>
      <c r="C130" s="64">
        <v>90</v>
      </c>
      <c r="D130" s="65">
        <v>10.85</v>
      </c>
      <c r="E130" s="65">
        <v>9.61</v>
      </c>
      <c r="F130" s="65">
        <v>3.41</v>
      </c>
      <c r="G130" s="65">
        <v>141.52000000000001</v>
      </c>
      <c r="H130" s="65">
        <v>0.06</v>
      </c>
      <c r="I130" s="65">
        <v>2.25</v>
      </c>
      <c r="J130" s="65">
        <v>7.98</v>
      </c>
      <c r="K130" s="65">
        <v>2.29</v>
      </c>
      <c r="L130" s="65">
        <v>9.59</v>
      </c>
      <c r="M130" s="65">
        <v>103.08</v>
      </c>
      <c r="N130" s="65">
        <v>13.57</v>
      </c>
      <c r="O130" s="65">
        <v>0.59</v>
      </c>
    </row>
    <row r="131" spans="1:15" s="32" customFormat="1" x14ac:dyDescent="0.3">
      <c r="A131" s="45" t="s">
        <v>189</v>
      </c>
      <c r="B131" s="44" t="s">
        <v>89</v>
      </c>
      <c r="C131" s="40">
        <v>150</v>
      </c>
      <c r="D131" s="45">
        <v>3.42</v>
      </c>
      <c r="E131" s="47">
        <v>7.8</v>
      </c>
      <c r="F131" s="45">
        <v>23.82</v>
      </c>
      <c r="G131" s="45">
        <v>179.64</v>
      </c>
      <c r="H131" s="45">
        <v>0.18</v>
      </c>
      <c r="I131" s="45">
        <v>28.06</v>
      </c>
      <c r="J131" s="47">
        <v>55.4</v>
      </c>
      <c r="K131" s="45">
        <v>0.22</v>
      </c>
      <c r="L131" s="47">
        <v>40.799999999999997</v>
      </c>
      <c r="M131" s="47">
        <v>101.1</v>
      </c>
      <c r="N131" s="45">
        <v>35.11</v>
      </c>
      <c r="O131" s="45">
        <v>1.31</v>
      </c>
    </row>
    <row r="132" spans="1:15" x14ac:dyDescent="0.3">
      <c r="A132" s="45" t="s">
        <v>198</v>
      </c>
      <c r="B132" s="44" t="s">
        <v>132</v>
      </c>
      <c r="C132" s="48">
        <v>200</v>
      </c>
      <c r="D132" s="49">
        <v>0.78</v>
      </c>
      <c r="E132" s="49">
        <v>0.05</v>
      </c>
      <c r="F132" s="49">
        <v>18.63</v>
      </c>
      <c r="G132" s="49">
        <v>78.69</v>
      </c>
      <c r="H132" s="49">
        <v>0.02</v>
      </c>
      <c r="I132" s="50">
        <v>0.6</v>
      </c>
      <c r="J132" s="49">
        <v>87.45</v>
      </c>
      <c r="K132" s="49">
        <v>0.83</v>
      </c>
      <c r="L132" s="49">
        <v>24.33</v>
      </c>
      <c r="M132" s="50">
        <v>21.9</v>
      </c>
      <c r="N132" s="49">
        <v>15.75</v>
      </c>
      <c r="O132" s="49">
        <v>0.51</v>
      </c>
    </row>
    <row r="133" spans="1:15" x14ac:dyDescent="0.3">
      <c r="A133" s="45"/>
      <c r="B133" s="44" t="s">
        <v>59</v>
      </c>
      <c r="C133" s="48">
        <v>40</v>
      </c>
      <c r="D133" s="49">
        <v>3.16</v>
      </c>
      <c r="E133" s="50">
        <v>0.4</v>
      </c>
      <c r="F133" s="49">
        <v>19.32</v>
      </c>
      <c r="G133" s="48">
        <v>94</v>
      </c>
      <c r="H133" s="49">
        <v>0.06</v>
      </c>
      <c r="I133" s="51"/>
      <c r="J133" s="51"/>
      <c r="K133" s="49">
        <v>0.52</v>
      </c>
      <c r="L133" s="50">
        <v>9.1999999999999993</v>
      </c>
      <c r="M133" s="50">
        <v>34.799999999999997</v>
      </c>
      <c r="N133" s="50">
        <v>13.2</v>
      </c>
      <c r="O133" s="50">
        <v>0.8</v>
      </c>
    </row>
    <row r="134" spans="1:15" x14ac:dyDescent="0.3">
      <c r="A134" s="45"/>
      <c r="B134" s="44" t="s">
        <v>70</v>
      </c>
      <c r="C134" s="48">
        <v>30</v>
      </c>
      <c r="D134" s="49">
        <v>1.68</v>
      </c>
      <c r="E134" s="49">
        <v>0.33</v>
      </c>
      <c r="F134" s="49">
        <v>14.82</v>
      </c>
      <c r="G134" s="50">
        <v>59.4</v>
      </c>
      <c r="H134" s="50">
        <v>0.05</v>
      </c>
      <c r="I134" s="51"/>
      <c r="J134" s="51"/>
      <c r="K134" s="49">
        <v>0.42</v>
      </c>
      <c r="L134" s="50">
        <v>8.6999999999999993</v>
      </c>
      <c r="M134" s="48">
        <v>45</v>
      </c>
      <c r="N134" s="50">
        <v>14.1</v>
      </c>
      <c r="O134" s="49">
        <v>1.17</v>
      </c>
    </row>
    <row r="135" spans="1:15" x14ac:dyDescent="0.3">
      <c r="A135" s="164" t="s">
        <v>186</v>
      </c>
      <c r="B135" s="164"/>
      <c r="C135" s="52">
        <f>SUM(C128:C134)</f>
        <v>770</v>
      </c>
      <c r="D135" s="49">
        <f>SUM(D128:D134)</f>
        <v>24.419999999999998</v>
      </c>
      <c r="E135" s="49">
        <f>SUM(E128:E134)</f>
        <v>25.72</v>
      </c>
      <c r="F135" s="49">
        <f>SUM(F128:F134)</f>
        <v>98.31</v>
      </c>
      <c r="G135" s="49">
        <f>SUM(G128:G134)</f>
        <v>726.2299999999999</v>
      </c>
      <c r="H135" s="49">
        <f>H129+H130+H131+H132+H133+H134</f>
        <v>0.54</v>
      </c>
      <c r="I135" s="49">
        <f>I128+I129+I130+I131+I132</f>
        <v>48.25</v>
      </c>
      <c r="J135" s="49">
        <f>J129+J130+J131+J132</f>
        <v>317.08999999999997</v>
      </c>
      <c r="K135" s="49">
        <f>SUM(K128:K134)</f>
        <v>6.9700000000000006</v>
      </c>
      <c r="L135" s="49">
        <f>SUM(L128:L134)</f>
        <v>130.19999999999999</v>
      </c>
      <c r="M135" s="49">
        <f>SUM(M128:M134)</f>
        <v>400.46</v>
      </c>
      <c r="N135" s="49">
        <f>SUM(N128:N134)</f>
        <v>126.5</v>
      </c>
      <c r="O135" s="49">
        <f>SUM(O128:O134)</f>
        <v>6.0699999999999994</v>
      </c>
    </row>
    <row r="136" spans="1:15" x14ac:dyDescent="0.3">
      <c r="A136" s="32"/>
      <c r="B136" s="32"/>
      <c r="C136" s="59"/>
      <c r="D136" s="33"/>
      <c r="E136" s="33"/>
      <c r="F136" s="60"/>
      <c r="G136" s="60"/>
      <c r="H136" s="33"/>
      <c r="I136" s="33"/>
      <c r="J136" s="33"/>
      <c r="K136" s="33"/>
      <c r="L136" s="33"/>
      <c r="M136" s="33"/>
      <c r="N136" s="37"/>
      <c r="O136" s="33"/>
    </row>
    <row r="137" spans="1:15" x14ac:dyDescent="0.3">
      <c r="A137" s="32"/>
      <c r="B137" s="32"/>
      <c r="C137" s="33"/>
      <c r="D137" s="33"/>
      <c r="E137" s="33"/>
      <c r="F137" s="60"/>
      <c r="G137" s="60"/>
      <c r="H137" s="33"/>
      <c r="I137" s="33"/>
      <c r="J137" s="33"/>
      <c r="K137" s="33"/>
      <c r="L137" s="33"/>
      <c r="M137" s="33"/>
      <c r="N137" s="37"/>
      <c r="O137" s="33"/>
    </row>
    <row r="138" spans="1:15" ht="13.9" customHeight="1" x14ac:dyDescent="0.3">
      <c r="A138" s="167" t="s">
        <v>153</v>
      </c>
      <c r="B138" s="167" t="s">
        <v>154</v>
      </c>
      <c r="C138" s="167" t="s">
        <v>155</v>
      </c>
      <c r="D138" s="167" t="s">
        <v>156</v>
      </c>
      <c r="E138" s="167"/>
      <c r="F138" s="167"/>
      <c r="G138" s="167" t="s">
        <v>157</v>
      </c>
      <c r="H138" s="167" t="s">
        <v>158</v>
      </c>
      <c r="I138" s="167"/>
      <c r="J138" s="167"/>
      <c r="K138" s="167"/>
      <c r="L138" s="167" t="s">
        <v>159</v>
      </c>
      <c r="M138" s="167"/>
      <c r="N138" s="167"/>
      <c r="O138" s="167"/>
    </row>
    <row r="139" spans="1:15" x14ac:dyDescent="0.3">
      <c r="A139" s="167"/>
      <c r="B139" s="167"/>
      <c r="C139" s="167"/>
      <c r="D139" s="39" t="s">
        <v>160</v>
      </c>
      <c r="E139" s="39" t="s">
        <v>161</v>
      </c>
      <c r="F139" s="39" t="s">
        <v>162</v>
      </c>
      <c r="G139" s="167"/>
      <c r="H139" s="39" t="s">
        <v>163</v>
      </c>
      <c r="I139" s="39" t="s">
        <v>164</v>
      </c>
      <c r="J139" s="39" t="s">
        <v>165</v>
      </c>
      <c r="K139" s="39" t="s">
        <v>166</v>
      </c>
      <c r="L139" s="39" t="s">
        <v>167</v>
      </c>
      <c r="M139" s="39" t="s">
        <v>168</v>
      </c>
      <c r="N139" s="39" t="s">
        <v>169</v>
      </c>
      <c r="O139" s="39" t="s">
        <v>170</v>
      </c>
    </row>
    <row r="140" spans="1:15" x14ac:dyDescent="0.3">
      <c r="A140" s="40">
        <v>1</v>
      </c>
      <c r="B140" s="40">
        <v>2</v>
      </c>
      <c r="C140" s="40">
        <v>3</v>
      </c>
      <c r="D140" s="40">
        <v>4</v>
      </c>
      <c r="E140" s="40">
        <v>5</v>
      </c>
      <c r="F140" s="40">
        <v>6</v>
      </c>
      <c r="G140" s="40">
        <v>7</v>
      </c>
      <c r="H140" s="40">
        <v>8</v>
      </c>
      <c r="I140" s="40">
        <v>9</v>
      </c>
      <c r="J140" s="40">
        <v>10</v>
      </c>
      <c r="K140" s="40">
        <v>11</v>
      </c>
      <c r="L140" s="40">
        <v>12</v>
      </c>
      <c r="M140" s="40">
        <v>13</v>
      </c>
      <c r="N140" s="40">
        <v>14</v>
      </c>
      <c r="O140" s="40">
        <v>15</v>
      </c>
    </row>
    <row r="141" spans="1:15" x14ac:dyDescent="0.3">
      <c r="A141" s="41" t="s">
        <v>171</v>
      </c>
      <c r="B141" s="42" t="s">
        <v>172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 x14ac:dyDescent="0.3">
      <c r="A142" s="41" t="s">
        <v>173</v>
      </c>
      <c r="B142" s="42">
        <v>2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 x14ac:dyDescent="0.3">
      <c r="A143" s="164" t="s">
        <v>174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</row>
    <row r="144" spans="1:15" x14ac:dyDescent="0.3">
      <c r="A144" s="45" t="s">
        <v>223</v>
      </c>
      <c r="B144" s="44" t="s">
        <v>39</v>
      </c>
      <c r="C144" s="40">
        <v>10</v>
      </c>
      <c r="D144" s="45">
        <v>0.05</v>
      </c>
      <c r="E144" s="45">
        <v>8.25</v>
      </c>
      <c r="F144" s="45">
        <v>0.08</v>
      </c>
      <c r="G144" s="47">
        <v>74.8</v>
      </c>
      <c r="H144" s="46"/>
      <c r="I144" s="46"/>
      <c r="J144" s="40">
        <v>59</v>
      </c>
      <c r="K144" s="47">
        <v>0.1</v>
      </c>
      <c r="L144" s="47">
        <v>1.2</v>
      </c>
      <c r="M144" s="47">
        <v>1.9</v>
      </c>
      <c r="N144" s="46"/>
      <c r="O144" s="45">
        <v>0.02</v>
      </c>
    </row>
    <row r="145" spans="1:15" ht="33" x14ac:dyDescent="0.3">
      <c r="A145" s="45" t="s">
        <v>224</v>
      </c>
      <c r="B145" s="44" t="s">
        <v>225</v>
      </c>
      <c r="C145" s="48">
        <v>200</v>
      </c>
      <c r="D145" s="49">
        <v>7.63</v>
      </c>
      <c r="E145" s="49">
        <v>9.35</v>
      </c>
      <c r="F145" s="49">
        <v>35.36</v>
      </c>
      <c r="G145" s="49">
        <v>256.70999999999998</v>
      </c>
      <c r="H145" s="49">
        <v>0.23</v>
      </c>
      <c r="I145" s="49">
        <v>0.24</v>
      </c>
      <c r="J145" s="50">
        <v>45.5</v>
      </c>
      <c r="K145" s="49">
        <v>0.52</v>
      </c>
      <c r="L145" s="49">
        <v>170.21</v>
      </c>
      <c r="M145" s="49">
        <v>214.22</v>
      </c>
      <c r="N145" s="49">
        <v>23.74</v>
      </c>
      <c r="O145" s="49">
        <v>1.66</v>
      </c>
    </row>
    <row r="146" spans="1:15" x14ac:dyDescent="0.3">
      <c r="A146" s="45" t="s">
        <v>177</v>
      </c>
      <c r="B146" s="44" t="s">
        <v>90</v>
      </c>
      <c r="C146" s="48">
        <v>200</v>
      </c>
      <c r="D146" s="49">
        <v>3.87</v>
      </c>
      <c r="E146" s="50">
        <v>3.8</v>
      </c>
      <c r="F146" s="49">
        <v>16.09</v>
      </c>
      <c r="G146" s="49">
        <v>115.45</v>
      </c>
      <c r="H146" s="49">
        <v>0.04</v>
      </c>
      <c r="I146" s="50">
        <v>0.3</v>
      </c>
      <c r="J146" s="49">
        <v>20.12</v>
      </c>
      <c r="K146" s="49">
        <v>0.01</v>
      </c>
      <c r="L146" s="49">
        <v>145.44999999999999</v>
      </c>
      <c r="M146" s="50">
        <v>116.2</v>
      </c>
      <c r="N146" s="48">
        <v>31</v>
      </c>
      <c r="O146" s="49">
        <v>1.01</v>
      </c>
    </row>
    <row r="147" spans="1:15" x14ac:dyDescent="0.3">
      <c r="A147" s="45"/>
      <c r="B147" s="44" t="s">
        <v>59</v>
      </c>
      <c r="C147" s="48">
        <v>50</v>
      </c>
      <c r="D147" s="49">
        <v>3.16</v>
      </c>
      <c r="E147" s="50">
        <v>0.4</v>
      </c>
      <c r="F147" s="49">
        <v>19.32</v>
      </c>
      <c r="G147" s="48">
        <v>117.5</v>
      </c>
      <c r="H147" s="49">
        <v>0.06</v>
      </c>
      <c r="I147" s="51"/>
      <c r="J147" s="51"/>
      <c r="K147" s="49">
        <v>0.52</v>
      </c>
      <c r="L147" s="50">
        <v>9.1999999999999993</v>
      </c>
      <c r="M147" s="50">
        <v>34.799999999999997</v>
      </c>
      <c r="N147" s="50">
        <v>13.2</v>
      </c>
      <c r="O147" s="50">
        <v>0.8</v>
      </c>
    </row>
    <row r="148" spans="1:15" x14ac:dyDescent="0.3">
      <c r="A148" s="45"/>
      <c r="B148" s="44" t="s">
        <v>191</v>
      </c>
      <c r="C148" s="48">
        <v>40</v>
      </c>
      <c r="D148" s="50">
        <v>0.4</v>
      </c>
      <c r="E148" s="50">
        <v>0.4</v>
      </c>
      <c r="F148" s="50">
        <v>9.8000000000000007</v>
      </c>
      <c r="G148" s="48">
        <v>121</v>
      </c>
      <c r="H148" s="49">
        <v>0.03</v>
      </c>
      <c r="I148" s="48">
        <v>10</v>
      </c>
      <c r="J148" s="48">
        <v>5</v>
      </c>
      <c r="K148" s="50">
        <v>0.2</v>
      </c>
      <c r="L148" s="48">
        <v>16</v>
      </c>
      <c r="M148" s="48">
        <v>11</v>
      </c>
      <c r="N148" s="48">
        <v>9</v>
      </c>
      <c r="O148" s="50">
        <v>2.2000000000000002</v>
      </c>
    </row>
    <row r="149" spans="1:15" x14ac:dyDescent="0.3">
      <c r="A149" s="164" t="s">
        <v>179</v>
      </c>
      <c r="B149" s="164"/>
      <c r="C149" s="52">
        <f>SUM(C144:C148)</f>
        <v>500</v>
      </c>
      <c r="D149" s="49">
        <f>SUM(D144:D148)</f>
        <v>15.110000000000001</v>
      </c>
      <c r="E149" s="49">
        <f>SUM(E144:E148)</f>
        <v>22.2</v>
      </c>
      <c r="F149" s="49">
        <f>SUM(F144:F148)</f>
        <v>80.649999999999991</v>
      </c>
      <c r="G149" s="49">
        <f>SUM(G144:G148)</f>
        <v>685.46</v>
      </c>
      <c r="H149" s="50">
        <f>H145+H146+H147+H148</f>
        <v>0.36</v>
      </c>
      <c r="I149" s="49">
        <f>I145+I146+I148</f>
        <v>10.54</v>
      </c>
      <c r="J149" s="49">
        <f>J144+J145+J146+J148</f>
        <v>129.62</v>
      </c>
      <c r="K149" s="49">
        <f>SUM(K144:K148)</f>
        <v>1.3499999999999999</v>
      </c>
      <c r="L149" s="49">
        <f>SUM(L144:L148)</f>
        <v>342.06</v>
      </c>
      <c r="M149" s="49">
        <f>SUM(M144:M148)</f>
        <v>378.12</v>
      </c>
      <c r="N149" s="49">
        <f>N145+N146+N147+N148</f>
        <v>76.94</v>
      </c>
      <c r="O149" s="49">
        <f>SUM(O144:O148)</f>
        <v>5.69</v>
      </c>
    </row>
    <row r="150" spans="1:15" x14ac:dyDescent="0.3">
      <c r="A150" s="164" t="s">
        <v>61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</row>
    <row r="151" spans="1:15" s="32" customFormat="1" x14ac:dyDescent="0.3">
      <c r="A151" s="45">
        <v>541</v>
      </c>
      <c r="B151" s="44" t="s">
        <v>203</v>
      </c>
      <c r="C151" s="40">
        <v>60</v>
      </c>
      <c r="D151" s="54">
        <v>4.8600000000000003</v>
      </c>
      <c r="E151" s="55">
        <v>10.38</v>
      </c>
      <c r="F151" s="54">
        <v>11.29</v>
      </c>
      <c r="G151" s="55">
        <v>131</v>
      </c>
      <c r="H151" s="54">
        <v>0.17</v>
      </c>
      <c r="I151" s="55">
        <v>10.029999999999999</v>
      </c>
      <c r="J151" s="54">
        <v>0</v>
      </c>
      <c r="K151" s="54">
        <v>0</v>
      </c>
      <c r="L151" s="54">
        <v>87.84</v>
      </c>
      <c r="M151" s="54">
        <v>0</v>
      </c>
      <c r="N151" s="54">
        <v>0</v>
      </c>
      <c r="O151" s="54">
        <v>0.17</v>
      </c>
    </row>
    <row r="152" spans="1:15" ht="49.5" x14ac:dyDescent="0.3">
      <c r="A152" s="45" t="s">
        <v>226</v>
      </c>
      <c r="B152" s="44" t="s">
        <v>227</v>
      </c>
      <c r="C152" s="40">
        <v>210</v>
      </c>
      <c r="D152" s="54">
        <v>3.46</v>
      </c>
      <c r="E152" s="54">
        <v>7.25</v>
      </c>
      <c r="F152" s="54">
        <v>7.74</v>
      </c>
      <c r="G152" s="54">
        <v>110.63</v>
      </c>
      <c r="H152" s="54">
        <v>0.13</v>
      </c>
      <c r="I152" s="54">
        <v>15.09</v>
      </c>
      <c r="J152" s="55">
        <v>175.5</v>
      </c>
      <c r="K152" s="54">
        <v>1.95</v>
      </c>
      <c r="L152" s="54">
        <v>38.72</v>
      </c>
      <c r="M152" s="54">
        <v>59.58</v>
      </c>
      <c r="N152" s="54">
        <v>20.63</v>
      </c>
      <c r="O152" s="54">
        <v>0.99</v>
      </c>
    </row>
    <row r="153" spans="1:15" ht="16.149999999999999" customHeight="1" x14ac:dyDescent="0.3">
      <c r="A153" s="45" t="s">
        <v>188</v>
      </c>
      <c r="B153" s="44" t="s">
        <v>124</v>
      </c>
      <c r="C153" s="48">
        <v>90</v>
      </c>
      <c r="D153" s="49">
        <v>13.64</v>
      </c>
      <c r="E153" s="49">
        <v>14.71</v>
      </c>
      <c r="F153" s="49">
        <v>2.66</v>
      </c>
      <c r="G153" s="50">
        <v>201.87</v>
      </c>
      <c r="H153" s="49">
        <v>0.6</v>
      </c>
      <c r="I153" s="49">
        <v>2.65</v>
      </c>
      <c r="J153" s="50">
        <v>109.53</v>
      </c>
      <c r="K153" s="50">
        <v>0.63</v>
      </c>
      <c r="L153" s="50">
        <v>16.739999999999998</v>
      </c>
      <c r="M153" s="49">
        <v>149.46</v>
      </c>
      <c r="N153" s="49">
        <v>18.399999999999999</v>
      </c>
      <c r="O153" s="49">
        <v>0.98</v>
      </c>
    </row>
    <row r="154" spans="1:15" s="32" customFormat="1" x14ac:dyDescent="0.3">
      <c r="A154" s="40" t="s">
        <v>184</v>
      </c>
      <c r="B154" s="44" t="s">
        <v>87</v>
      </c>
      <c r="C154" s="40">
        <v>150</v>
      </c>
      <c r="D154" s="54">
        <v>6.31</v>
      </c>
      <c r="E154" s="55">
        <v>3.3</v>
      </c>
      <c r="F154" s="54">
        <v>28.57</v>
      </c>
      <c r="G154" s="54">
        <v>168.96</v>
      </c>
      <c r="H154" s="54">
        <v>0.22</v>
      </c>
      <c r="I154" s="56"/>
      <c r="J154" s="55">
        <v>12.8</v>
      </c>
      <c r="K154" s="54">
        <v>0.42</v>
      </c>
      <c r="L154" s="54">
        <v>10.98</v>
      </c>
      <c r="M154" s="54">
        <v>149.53</v>
      </c>
      <c r="N154" s="54">
        <v>100.04</v>
      </c>
      <c r="O154" s="54">
        <v>3.36</v>
      </c>
    </row>
    <row r="155" spans="1:15" x14ac:dyDescent="0.3">
      <c r="A155" s="40" t="s">
        <v>198</v>
      </c>
      <c r="B155" s="44" t="s">
        <v>132</v>
      </c>
      <c r="C155" s="48">
        <v>200</v>
      </c>
      <c r="D155" s="49">
        <v>0.78</v>
      </c>
      <c r="E155" s="49">
        <v>0.05</v>
      </c>
      <c r="F155" s="49">
        <v>18.63</v>
      </c>
      <c r="G155" s="49">
        <v>78.69</v>
      </c>
      <c r="H155" s="49">
        <v>0.02</v>
      </c>
      <c r="I155" s="50">
        <v>0.6</v>
      </c>
      <c r="J155" s="49">
        <v>87.45</v>
      </c>
      <c r="K155" s="49">
        <v>0.83</v>
      </c>
      <c r="L155" s="49">
        <v>24.33</v>
      </c>
      <c r="M155" s="50">
        <v>21.9</v>
      </c>
      <c r="N155" s="49">
        <v>15.75</v>
      </c>
      <c r="O155" s="49">
        <v>0.51</v>
      </c>
    </row>
    <row r="156" spans="1:15" x14ac:dyDescent="0.3">
      <c r="A156" s="45"/>
      <c r="B156" s="44" t="s">
        <v>59</v>
      </c>
      <c r="C156" s="48">
        <v>40</v>
      </c>
      <c r="D156" s="49">
        <v>3.16</v>
      </c>
      <c r="E156" s="50">
        <v>0.4</v>
      </c>
      <c r="F156" s="49">
        <v>19.32</v>
      </c>
      <c r="G156" s="48">
        <v>94</v>
      </c>
      <c r="H156" s="49">
        <v>0.06</v>
      </c>
      <c r="I156" s="51"/>
      <c r="J156" s="51"/>
      <c r="K156" s="49">
        <v>0.52</v>
      </c>
      <c r="L156" s="50">
        <v>9.1999999999999993</v>
      </c>
      <c r="M156" s="50">
        <v>34.799999999999997</v>
      </c>
      <c r="N156" s="50">
        <v>13.2</v>
      </c>
      <c r="O156" s="50">
        <v>0.8</v>
      </c>
    </row>
    <row r="157" spans="1:15" x14ac:dyDescent="0.3">
      <c r="A157" s="45"/>
      <c r="B157" s="44" t="s">
        <v>70</v>
      </c>
      <c r="C157" s="48">
        <v>60</v>
      </c>
      <c r="D157" s="49">
        <v>3.36</v>
      </c>
      <c r="E157" s="49">
        <v>0.66</v>
      </c>
      <c r="F157" s="49">
        <v>29.64</v>
      </c>
      <c r="G157" s="50">
        <v>118.8</v>
      </c>
      <c r="H157" s="50">
        <v>0.1</v>
      </c>
      <c r="I157" s="51"/>
      <c r="J157" s="51"/>
      <c r="K157" s="49">
        <v>0.84</v>
      </c>
      <c r="L157" s="50">
        <v>17.399999999999999</v>
      </c>
      <c r="M157" s="48">
        <v>90</v>
      </c>
      <c r="N157" s="50">
        <v>28.2</v>
      </c>
      <c r="O157" s="49">
        <v>2.34</v>
      </c>
    </row>
    <row r="158" spans="1:15" x14ac:dyDescent="0.3">
      <c r="A158" s="164" t="s">
        <v>186</v>
      </c>
      <c r="B158" s="164"/>
      <c r="C158" s="52">
        <f t="shared" ref="C158:H158" si="5">SUM(C151:C157)</f>
        <v>810</v>
      </c>
      <c r="D158" s="49">
        <f t="shared" si="5"/>
        <v>35.57</v>
      </c>
      <c r="E158" s="49">
        <f t="shared" si="5"/>
        <v>36.749999999999993</v>
      </c>
      <c r="F158" s="49">
        <f t="shared" si="5"/>
        <v>117.85000000000001</v>
      </c>
      <c r="G158" s="49">
        <f t="shared" si="5"/>
        <v>903.95</v>
      </c>
      <c r="H158" s="49">
        <f t="shared" si="5"/>
        <v>1.3000000000000003</v>
      </c>
      <c r="I158" s="49">
        <f>I151+I152+I153+I155</f>
        <v>28.369999999999997</v>
      </c>
      <c r="J158" s="49">
        <f>J151+J152+J153+J154+J155</f>
        <v>385.28</v>
      </c>
      <c r="K158" s="49">
        <f>SUM(K151:K157)</f>
        <v>5.1899999999999995</v>
      </c>
      <c r="L158" s="49">
        <f>SUM(L151:L157)</f>
        <v>205.21</v>
      </c>
      <c r="M158" s="49">
        <f>SUM(M151:M157)</f>
        <v>505.27000000000004</v>
      </c>
      <c r="N158" s="49">
        <f>SUM(N151:N157)</f>
        <v>196.21999999999997</v>
      </c>
      <c r="O158" s="49">
        <f>SUM(O151:O157)</f>
        <v>9.1499999999999986</v>
      </c>
    </row>
    <row r="159" spans="1:15" x14ac:dyDescent="0.3">
      <c r="A159" s="32"/>
      <c r="B159" s="32"/>
      <c r="C159" s="59"/>
      <c r="D159" s="33"/>
      <c r="E159" s="33"/>
      <c r="F159" s="60"/>
      <c r="G159" s="60"/>
      <c r="H159" s="33"/>
      <c r="I159" s="33"/>
      <c r="J159" s="33"/>
      <c r="K159" s="33"/>
      <c r="L159" s="33"/>
      <c r="M159" s="33"/>
      <c r="N159" s="37"/>
      <c r="O159" s="33"/>
    </row>
    <row r="160" spans="1:15" x14ac:dyDescent="0.3">
      <c r="A160" s="32"/>
      <c r="B160" s="32"/>
      <c r="C160" s="33"/>
      <c r="D160" s="33"/>
      <c r="E160" s="33"/>
      <c r="F160" s="60"/>
      <c r="G160" s="60"/>
      <c r="H160" s="33"/>
      <c r="I160" s="33"/>
      <c r="J160" s="33"/>
      <c r="K160" s="33"/>
      <c r="L160" s="33"/>
      <c r="M160" s="33"/>
      <c r="N160" s="37"/>
      <c r="O160" s="33"/>
    </row>
    <row r="161" spans="1:15" ht="13.9" customHeight="1" x14ac:dyDescent="0.3">
      <c r="A161" s="167" t="s">
        <v>153</v>
      </c>
      <c r="B161" s="167" t="s">
        <v>154</v>
      </c>
      <c r="C161" s="167" t="s">
        <v>155</v>
      </c>
      <c r="D161" s="167" t="s">
        <v>156</v>
      </c>
      <c r="E161" s="167"/>
      <c r="F161" s="167"/>
      <c r="G161" s="167" t="s">
        <v>157</v>
      </c>
      <c r="H161" s="167" t="s">
        <v>158</v>
      </c>
      <c r="I161" s="167"/>
      <c r="J161" s="167"/>
      <c r="K161" s="167"/>
      <c r="L161" s="167" t="s">
        <v>159</v>
      </c>
      <c r="M161" s="167"/>
      <c r="N161" s="167"/>
      <c r="O161" s="167"/>
    </row>
    <row r="162" spans="1:15" x14ac:dyDescent="0.3">
      <c r="A162" s="167"/>
      <c r="B162" s="167"/>
      <c r="C162" s="167"/>
      <c r="D162" s="39" t="s">
        <v>160</v>
      </c>
      <c r="E162" s="39" t="s">
        <v>161</v>
      </c>
      <c r="F162" s="39" t="s">
        <v>162</v>
      </c>
      <c r="G162" s="167"/>
      <c r="H162" s="39" t="s">
        <v>163</v>
      </c>
      <c r="I162" s="39" t="s">
        <v>164</v>
      </c>
      <c r="J162" s="39" t="s">
        <v>165</v>
      </c>
      <c r="K162" s="39" t="s">
        <v>166</v>
      </c>
      <c r="L162" s="39" t="s">
        <v>167</v>
      </c>
      <c r="M162" s="39" t="s">
        <v>168</v>
      </c>
      <c r="N162" s="39" t="s">
        <v>169</v>
      </c>
      <c r="O162" s="39" t="s">
        <v>170</v>
      </c>
    </row>
    <row r="163" spans="1:15" x14ac:dyDescent="0.3">
      <c r="A163" s="40">
        <v>1</v>
      </c>
      <c r="B163" s="40">
        <v>2</v>
      </c>
      <c r="C163" s="40">
        <v>3</v>
      </c>
      <c r="D163" s="40">
        <v>4</v>
      </c>
      <c r="E163" s="40">
        <v>5</v>
      </c>
      <c r="F163" s="40">
        <v>6</v>
      </c>
      <c r="G163" s="40">
        <v>7</v>
      </c>
      <c r="H163" s="40">
        <v>8</v>
      </c>
      <c r="I163" s="40">
        <v>9</v>
      </c>
      <c r="J163" s="40">
        <v>10</v>
      </c>
      <c r="K163" s="40">
        <v>11</v>
      </c>
      <c r="L163" s="40">
        <v>12</v>
      </c>
      <c r="M163" s="40">
        <v>13</v>
      </c>
      <c r="N163" s="40">
        <v>14</v>
      </c>
      <c r="O163" s="40">
        <v>15</v>
      </c>
    </row>
    <row r="164" spans="1:15" x14ac:dyDescent="0.3">
      <c r="A164" s="41" t="s">
        <v>171</v>
      </c>
      <c r="B164" s="42" t="s">
        <v>187</v>
      </c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1:15" x14ac:dyDescent="0.3">
      <c r="A165" s="41" t="s">
        <v>173</v>
      </c>
      <c r="B165" s="42">
        <v>2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 x14ac:dyDescent="0.3">
      <c r="A166" s="164" t="s">
        <v>174</v>
      </c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</row>
    <row r="167" spans="1:15" x14ac:dyDescent="0.3">
      <c r="A167" s="66" t="s">
        <v>228</v>
      </c>
      <c r="B167" s="63" t="s">
        <v>81</v>
      </c>
      <c r="C167" s="62">
        <v>90</v>
      </c>
      <c r="D167" s="67">
        <v>12.9</v>
      </c>
      <c r="E167" s="65">
        <v>10.32</v>
      </c>
      <c r="F167" s="65">
        <v>1.72</v>
      </c>
      <c r="G167" s="65">
        <v>151.47999999999999</v>
      </c>
      <c r="H167" s="65">
        <v>0.45</v>
      </c>
      <c r="I167" s="65">
        <v>3.72</v>
      </c>
      <c r="J167" s="67">
        <v>149.5</v>
      </c>
      <c r="K167" s="65">
        <v>0.13</v>
      </c>
      <c r="L167" s="65">
        <v>12.43</v>
      </c>
      <c r="M167" s="65">
        <v>135.62</v>
      </c>
      <c r="N167" s="65">
        <v>20.03</v>
      </c>
      <c r="O167" s="65">
        <v>1.99</v>
      </c>
    </row>
    <row r="168" spans="1:15" x14ac:dyDescent="0.3">
      <c r="A168" s="47" t="s">
        <v>229</v>
      </c>
      <c r="B168" s="44" t="s">
        <v>88</v>
      </c>
      <c r="C168" s="40">
        <v>150</v>
      </c>
      <c r="D168" s="45">
        <v>5.53</v>
      </c>
      <c r="E168" s="45">
        <v>4.78</v>
      </c>
      <c r="F168" s="45">
        <v>35.29</v>
      </c>
      <c r="G168" s="47">
        <v>206.4</v>
      </c>
      <c r="H168" s="45">
        <v>0.09</v>
      </c>
      <c r="I168" s="46"/>
      <c r="J168" s="47">
        <v>29.5</v>
      </c>
      <c r="K168" s="47">
        <v>0.8</v>
      </c>
      <c r="L168" s="45">
        <v>11.94</v>
      </c>
      <c r="M168" s="45">
        <v>44.83</v>
      </c>
      <c r="N168" s="45">
        <v>8.11</v>
      </c>
      <c r="O168" s="45">
        <v>0.82</v>
      </c>
    </row>
    <row r="169" spans="1:15" ht="33" x14ac:dyDescent="0.3">
      <c r="A169" s="45" t="s">
        <v>190</v>
      </c>
      <c r="B169" s="44" t="s">
        <v>91</v>
      </c>
      <c r="C169" s="48">
        <v>200</v>
      </c>
      <c r="D169" s="49">
        <v>0.26</v>
      </c>
      <c r="E169" s="49">
        <v>0.03</v>
      </c>
      <c r="F169" s="49">
        <v>11.26</v>
      </c>
      <c r="G169" s="49">
        <v>47.79</v>
      </c>
      <c r="H169" s="51"/>
      <c r="I169" s="50">
        <v>2.9</v>
      </c>
      <c r="J169" s="50">
        <v>0.5</v>
      </c>
      <c r="K169" s="49">
        <v>0.01</v>
      </c>
      <c r="L169" s="49">
        <v>8.08</v>
      </c>
      <c r="M169" s="49">
        <v>9.7799999999999994</v>
      </c>
      <c r="N169" s="49">
        <v>5.24</v>
      </c>
      <c r="O169" s="50">
        <v>0.9</v>
      </c>
    </row>
    <row r="170" spans="1:15" x14ac:dyDescent="0.3">
      <c r="A170" s="45"/>
      <c r="B170" s="44" t="s">
        <v>70</v>
      </c>
      <c r="C170" s="48">
        <v>30</v>
      </c>
      <c r="D170" s="49">
        <v>1.68</v>
      </c>
      <c r="E170" s="49">
        <v>0.33</v>
      </c>
      <c r="F170" s="49">
        <v>14.82</v>
      </c>
      <c r="G170" s="50">
        <v>59.4</v>
      </c>
      <c r="H170" s="50">
        <v>0.05</v>
      </c>
      <c r="I170" s="51"/>
      <c r="J170" s="51"/>
      <c r="K170" s="49">
        <v>0.42</v>
      </c>
      <c r="L170" s="50">
        <v>8.6999999999999993</v>
      </c>
      <c r="M170" s="48">
        <v>45</v>
      </c>
      <c r="N170" s="50">
        <v>14.1</v>
      </c>
      <c r="O170" s="49">
        <v>1.17</v>
      </c>
    </row>
    <row r="171" spans="1:15" x14ac:dyDescent="0.3">
      <c r="A171" s="45" t="s">
        <v>230</v>
      </c>
      <c r="B171" s="44" t="s">
        <v>60</v>
      </c>
      <c r="C171" s="48">
        <v>100</v>
      </c>
      <c r="D171" s="50">
        <v>0.4</v>
      </c>
      <c r="E171" s="50">
        <v>0.4</v>
      </c>
      <c r="F171" s="50">
        <v>9.8000000000000007</v>
      </c>
      <c r="G171" s="48">
        <v>47</v>
      </c>
      <c r="H171" s="49">
        <v>0.03</v>
      </c>
      <c r="I171" s="48">
        <v>10</v>
      </c>
      <c r="J171" s="48">
        <v>5</v>
      </c>
      <c r="K171" s="50">
        <v>0.2</v>
      </c>
      <c r="L171" s="48">
        <v>16</v>
      </c>
      <c r="M171" s="48">
        <v>11</v>
      </c>
      <c r="N171" s="48">
        <v>9</v>
      </c>
      <c r="O171" s="50">
        <v>2.2000000000000002</v>
      </c>
    </row>
    <row r="172" spans="1:15" x14ac:dyDescent="0.3">
      <c r="A172" s="164" t="s">
        <v>179</v>
      </c>
      <c r="B172" s="164"/>
      <c r="C172" s="52">
        <f>SUM(C167:C171)</f>
        <v>570</v>
      </c>
      <c r="D172" s="49">
        <f>SUM(D167:D171)</f>
        <v>20.77</v>
      </c>
      <c r="E172" s="49">
        <f>SUM(E167:E171)</f>
        <v>15.860000000000001</v>
      </c>
      <c r="F172" s="49">
        <f>SUM(F167:F171)</f>
        <v>72.89</v>
      </c>
      <c r="G172" s="49">
        <f>SUM(G167:G171)</f>
        <v>512.06999999999994</v>
      </c>
      <c r="H172" s="49">
        <f>H167+H168+H170+H171</f>
        <v>0.62000000000000011</v>
      </c>
      <c r="I172" s="49">
        <f>I167+I169+I171</f>
        <v>16.62</v>
      </c>
      <c r="J172" s="50">
        <f>J167+J168+J169+J171</f>
        <v>184.5</v>
      </c>
      <c r="K172" s="49">
        <f>SUM(K167:K171)</f>
        <v>1.56</v>
      </c>
      <c r="L172" s="49">
        <f>SUM(L167:L171)</f>
        <v>57.149999999999991</v>
      </c>
      <c r="M172" s="49">
        <f>SUM(M167:M171)</f>
        <v>246.23</v>
      </c>
      <c r="N172" s="49">
        <f>SUM(N167:N171)</f>
        <v>56.480000000000004</v>
      </c>
      <c r="O172" s="49">
        <f>SUM(O167:O171)</f>
        <v>7.08</v>
      </c>
    </row>
    <row r="173" spans="1:15" x14ac:dyDescent="0.3">
      <c r="A173" s="164" t="s">
        <v>61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</row>
    <row r="174" spans="1:15" ht="14.25" customHeight="1" x14ac:dyDescent="0.3">
      <c r="A174" s="40">
        <v>90</v>
      </c>
      <c r="B174" s="44" t="s">
        <v>218</v>
      </c>
      <c r="C174" s="48">
        <v>60</v>
      </c>
      <c r="D174" s="49">
        <v>0.84</v>
      </c>
      <c r="E174" s="50">
        <v>3.61</v>
      </c>
      <c r="F174" s="50">
        <v>4.95</v>
      </c>
      <c r="G174" s="49">
        <v>69</v>
      </c>
      <c r="H174" s="49"/>
      <c r="I174" s="49">
        <v>3.99</v>
      </c>
      <c r="J174" s="50"/>
      <c r="K174" s="49">
        <v>1.62</v>
      </c>
      <c r="L174" s="49">
        <v>21.27</v>
      </c>
      <c r="M174" s="49">
        <v>24.37</v>
      </c>
      <c r="N174" s="50">
        <v>12.42</v>
      </c>
      <c r="O174" s="49">
        <v>0.78</v>
      </c>
    </row>
    <row r="175" spans="1:15" ht="33" x14ac:dyDescent="0.3">
      <c r="A175" s="47" t="s">
        <v>231</v>
      </c>
      <c r="B175" s="44" t="s">
        <v>115</v>
      </c>
      <c r="C175" s="40">
        <v>200</v>
      </c>
      <c r="D175" s="54">
        <v>5.36</v>
      </c>
      <c r="E175" s="54">
        <v>6.49</v>
      </c>
      <c r="F175" s="54">
        <v>13.97</v>
      </c>
      <c r="G175" s="54">
        <v>136.03</v>
      </c>
      <c r="H175" s="54">
        <v>0.25</v>
      </c>
      <c r="I175" s="61">
        <v>10</v>
      </c>
      <c r="J175" s="54">
        <v>169.26</v>
      </c>
      <c r="K175" s="55">
        <v>1.5</v>
      </c>
      <c r="L175" s="54">
        <v>13.75</v>
      </c>
      <c r="M175" s="54">
        <v>77.760000000000005</v>
      </c>
      <c r="N175" s="54">
        <v>21.71</v>
      </c>
      <c r="O175" s="54">
        <v>0.85</v>
      </c>
    </row>
    <row r="176" spans="1:15" x14ac:dyDescent="0.3">
      <c r="A176" s="45" t="s">
        <v>214</v>
      </c>
      <c r="B176" s="44" t="s">
        <v>215</v>
      </c>
      <c r="C176" s="40">
        <v>240</v>
      </c>
      <c r="D176" s="45">
        <v>21.85</v>
      </c>
      <c r="E176" s="45">
        <v>15.73</v>
      </c>
      <c r="F176" s="45">
        <v>30.54</v>
      </c>
      <c r="G176" s="45">
        <v>347.77</v>
      </c>
      <c r="H176" s="47">
        <v>0.3</v>
      </c>
      <c r="I176" s="47">
        <v>37.9</v>
      </c>
      <c r="J176" s="45">
        <v>19.34</v>
      </c>
      <c r="K176" s="45">
        <v>3.31</v>
      </c>
      <c r="L176" s="45">
        <v>32.75</v>
      </c>
      <c r="M176" s="45">
        <v>276.31</v>
      </c>
      <c r="N176" s="45">
        <v>62.03</v>
      </c>
      <c r="O176" s="45">
        <v>2.4900000000000002</v>
      </c>
    </row>
    <row r="177" spans="1:15" ht="20.100000000000001" customHeight="1" x14ac:dyDescent="0.3">
      <c r="A177" s="40" t="s">
        <v>185</v>
      </c>
      <c r="B177" s="44" t="s">
        <v>134</v>
      </c>
      <c r="C177" s="48">
        <v>200</v>
      </c>
      <c r="D177" s="49">
        <v>0.59</v>
      </c>
      <c r="E177" s="49">
        <v>0.05</v>
      </c>
      <c r="F177" s="49">
        <v>18.579999999999998</v>
      </c>
      <c r="G177" s="49">
        <v>77.94</v>
      </c>
      <c r="H177" s="49">
        <v>0.02</v>
      </c>
      <c r="I177" s="50">
        <v>0.6</v>
      </c>
      <c r="J177" s="51"/>
      <c r="K177" s="49">
        <v>0.83</v>
      </c>
      <c r="L177" s="49">
        <v>24.33</v>
      </c>
      <c r="M177" s="50">
        <v>21.9</v>
      </c>
      <c r="N177" s="49">
        <v>15.75</v>
      </c>
      <c r="O177" s="49">
        <v>0.51</v>
      </c>
    </row>
    <row r="178" spans="1:15" x14ac:dyDescent="0.3">
      <c r="A178" s="45"/>
      <c r="B178" s="44" t="s">
        <v>70</v>
      </c>
      <c r="C178" s="48">
        <v>30</v>
      </c>
      <c r="D178" s="49">
        <v>1.68</v>
      </c>
      <c r="E178" s="49">
        <v>0.33</v>
      </c>
      <c r="F178" s="49">
        <v>14.82</v>
      </c>
      <c r="G178" s="50">
        <v>59.4</v>
      </c>
      <c r="H178" s="50">
        <v>0.05</v>
      </c>
      <c r="I178" s="51"/>
      <c r="J178" s="51"/>
      <c r="K178" s="49">
        <v>0.42</v>
      </c>
      <c r="L178" s="50">
        <v>8.6999999999999993</v>
      </c>
      <c r="M178" s="48">
        <v>45</v>
      </c>
      <c r="N178" s="50">
        <v>14.1</v>
      </c>
      <c r="O178" s="49">
        <v>1.17</v>
      </c>
    </row>
    <row r="179" spans="1:15" x14ac:dyDescent="0.3">
      <c r="A179" s="45"/>
      <c r="B179" s="44" t="s">
        <v>59</v>
      </c>
      <c r="C179" s="48">
        <v>40</v>
      </c>
      <c r="D179" s="49">
        <v>3.16</v>
      </c>
      <c r="E179" s="50">
        <v>0.4</v>
      </c>
      <c r="F179" s="49">
        <v>19.32</v>
      </c>
      <c r="G179" s="48">
        <v>94</v>
      </c>
      <c r="H179" s="49">
        <v>0.06</v>
      </c>
      <c r="I179" s="51"/>
      <c r="J179" s="51"/>
      <c r="K179" s="49">
        <v>0.52</v>
      </c>
      <c r="L179" s="50">
        <v>9.1999999999999993</v>
      </c>
      <c r="M179" s="50">
        <v>34.799999999999997</v>
      </c>
      <c r="N179" s="50">
        <v>13.2</v>
      </c>
      <c r="O179" s="50">
        <v>0.8</v>
      </c>
    </row>
    <row r="180" spans="1:15" x14ac:dyDescent="0.3">
      <c r="A180" s="164" t="s">
        <v>186</v>
      </c>
      <c r="B180" s="164"/>
      <c r="C180" s="52">
        <f>SUM(C174:C179)</f>
        <v>770</v>
      </c>
      <c r="D180" s="49">
        <f>SUM(D174:D179)</f>
        <v>33.480000000000004</v>
      </c>
      <c r="E180" s="49">
        <f>SUM(E174:E179)</f>
        <v>26.609999999999996</v>
      </c>
      <c r="F180" s="49">
        <f>SUM(F174:F179)</f>
        <v>102.17999999999998</v>
      </c>
      <c r="G180" s="49">
        <f>SUM(G174:G179)</f>
        <v>784.14</v>
      </c>
      <c r="H180" s="49">
        <f>H175+H176+H177+H178+H179</f>
        <v>0.68000000000000016</v>
      </c>
      <c r="I180" s="49">
        <f>I174+I175+I176+I177</f>
        <v>52.49</v>
      </c>
      <c r="J180" s="50">
        <f>J175+J176</f>
        <v>188.6</v>
      </c>
      <c r="K180" s="49">
        <f>SUM(K174:K179)</f>
        <v>8.1999999999999993</v>
      </c>
      <c r="L180" s="49">
        <f>SUM(L174:L179)</f>
        <v>110</v>
      </c>
      <c r="M180" s="49">
        <f>SUM(M174:M179)</f>
        <v>480.14</v>
      </c>
      <c r="N180" s="49">
        <f>SUM(N174:N179)</f>
        <v>139.20999999999998</v>
      </c>
      <c r="O180" s="49">
        <f>SUM(O174:O179)</f>
        <v>6.6</v>
      </c>
    </row>
    <row r="181" spans="1:15" ht="16.5" customHeight="1" x14ac:dyDescent="0.3">
      <c r="A181" s="68"/>
      <c r="B181" s="69"/>
      <c r="C181" s="69"/>
      <c r="D181" s="69"/>
      <c r="E181" s="69"/>
      <c r="F181" s="69"/>
      <c r="G181" s="69"/>
      <c r="H181" s="69"/>
      <c r="I181" s="69"/>
      <c r="J181" s="165"/>
      <c r="K181" s="165"/>
      <c r="L181" s="165"/>
      <c r="M181" s="165"/>
      <c r="N181" s="165"/>
      <c r="O181" s="165"/>
    </row>
    <row r="182" spans="1:15" x14ac:dyDescent="0.3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</row>
    <row r="183" spans="1:15" ht="13.9" customHeight="1" x14ac:dyDescent="0.3">
      <c r="A183" s="167" t="s">
        <v>153</v>
      </c>
      <c r="B183" s="167" t="s">
        <v>154</v>
      </c>
      <c r="C183" s="167" t="s">
        <v>155</v>
      </c>
      <c r="D183" s="167" t="s">
        <v>156</v>
      </c>
      <c r="E183" s="167"/>
      <c r="F183" s="167"/>
      <c r="G183" s="167" t="s">
        <v>157</v>
      </c>
      <c r="H183" s="167" t="s">
        <v>158</v>
      </c>
      <c r="I183" s="167"/>
      <c r="J183" s="167"/>
      <c r="K183" s="167"/>
      <c r="L183" s="167" t="s">
        <v>159</v>
      </c>
      <c r="M183" s="167"/>
      <c r="N183" s="167"/>
      <c r="O183" s="167"/>
    </row>
    <row r="184" spans="1:15" x14ac:dyDescent="0.3">
      <c r="A184" s="167"/>
      <c r="B184" s="167"/>
      <c r="C184" s="167"/>
      <c r="D184" s="39" t="s">
        <v>160</v>
      </c>
      <c r="E184" s="39" t="s">
        <v>161</v>
      </c>
      <c r="F184" s="39" t="s">
        <v>162</v>
      </c>
      <c r="G184" s="167"/>
      <c r="H184" s="39" t="s">
        <v>163</v>
      </c>
      <c r="I184" s="39" t="s">
        <v>164</v>
      </c>
      <c r="J184" s="39" t="s">
        <v>165</v>
      </c>
      <c r="K184" s="39" t="s">
        <v>166</v>
      </c>
      <c r="L184" s="39" t="s">
        <v>167</v>
      </c>
      <c r="M184" s="39" t="s">
        <v>168</v>
      </c>
      <c r="N184" s="39" t="s">
        <v>169</v>
      </c>
      <c r="O184" s="39" t="s">
        <v>170</v>
      </c>
    </row>
    <row r="185" spans="1:15" x14ac:dyDescent="0.3">
      <c r="A185" s="40">
        <v>1</v>
      </c>
      <c r="B185" s="40">
        <v>2</v>
      </c>
      <c r="C185" s="40">
        <v>3</v>
      </c>
      <c r="D185" s="40">
        <v>4</v>
      </c>
      <c r="E185" s="40">
        <v>5</v>
      </c>
      <c r="F185" s="40">
        <v>6</v>
      </c>
      <c r="G185" s="40">
        <v>7</v>
      </c>
      <c r="H185" s="40">
        <v>8</v>
      </c>
      <c r="I185" s="40">
        <v>9</v>
      </c>
      <c r="J185" s="40">
        <v>10</v>
      </c>
      <c r="K185" s="40">
        <v>11</v>
      </c>
      <c r="L185" s="40">
        <v>12</v>
      </c>
      <c r="M185" s="40">
        <v>13</v>
      </c>
      <c r="N185" s="40">
        <v>14</v>
      </c>
      <c r="O185" s="40">
        <v>15</v>
      </c>
    </row>
    <row r="186" spans="1:15" x14ac:dyDescent="0.3">
      <c r="A186" s="41" t="s">
        <v>171</v>
      </c>
      <c r="B186" s="42" t="s">
        <v>199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1:15" x14ac:dyDescent="0.3">
      <c r="A187" s="41" t="s">
        <v>173</v>
      </c>
      <c r="B187" s="42">
        <v>2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1:15" x14ac:dyDescent="0.3">
      <c r="A188" s="164" t="s">
        <v>174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</row>
    <row r="189" spans="1:15" ht="33" x14ac:dyDescent="0.3">
      <c r="A189" s="45" t="s">
        <v>232</v>
      </c>
      <c r="B189" s="44" t="s">
        <v>233</v>
      </c>
      <c r="C189" s="48">
        <v>180</v>
      </c>
      <c r="D189" s="49">
        <v>29.16</v>
      </c>
      <c r="E189" s="49">
        <v>10.86</v>
      </c>
      <c r="F189" s="49">
        <v>24.91</v>
      </c>
      <c r="G189" s="49">
        <v>313.55</v>
      </c>
      <c r="H189" s="49">
        <v>0.06</v>
      </c>
      <c r="I189" s="49">
        <v>0.33</v>
      </c>
      <c r="J189" s="49">
        <v>52.65</v>
      </c>
      <c r="K189" s="49">
        <v>0.02</v>
      </c>
      <c r="L189" s="49">
        <v>236.93</v>
      </c>
      <c r="M189" s="49">
        <v>296.57</v>
      </c>
      <c r="N189" s="49">
        <v>33.42</v>
      </c>
      <c r="O189" s="50">
        <v>0.85</v>
      </c>
    </row>
    <row r="190" spans="1:15" x14ac:dyDescent="0.3">
      <c r="A190" s="40" t="s">
        <v>201</v>
      </c>
      <c r="B190" s="44" t="s">
        <v>234</v>
      </c>
      <c r="C190" s="48">
        <v>200</v>
      </c>
      <c r="D190" s="50">
        <v>0.2</v>
      </c>
      <c r="E190" s="49">
        <v>0.02</v>
      </c>
      <c r="F190" s="49">
        <v>11.05</v>
      </c>
      <c r="G190" s="49">
        <v>45.41</v>
      </c>
      <c r="H190" s="51"/>
      <c r="I190" s="50">
        <v>0.1</v>
      </c>
      <c r="J190" s="50">
        <v>0.5</v>
      </c>
      <c r="K190" s="51"/>
      <c r="L190" s="49">
        <v>5.28</v>
      </c>
      <c r="M190" s="49">
        <v>8.24</v>
      </c>
      <c r="N190" s="50">
        <v>4.4000000000000004</v>
      </c>
      <c r="O190" s="49">
        <v>0.85</v>
      </c>
    </row>
    <row r="191" spans="1:15" x14ac:dyDescent="0.3">
      <c r="A191" s="45"/>
      <c r="B191" s="44" t="s">
        <v>59</v>
      </c>
      <c r="C191" s="48">
        <v>40</v>
      </c>
      <c r="D191" s="49">
        <v>3.16</v>
      </c>
      <c r="E191" s="50">
        <v>0.4</v>
      </c>
      <c r="F191" s="49">
        <v>19.32</v>
      </c>
      <c r="G191" s="48">
        <v>94</v>
      </c>
      <c r="H191" s="49">
        <v>0.06</v>
      </c>
      <c r="I191" s="51"/>
      <c r="J191" s="51"/>
      <c r="K191" s="49">
        <v>0.52</v>
      </c>
      <c r="L191" s="50">
        <v>9.1999999999999993</v>
      </c>
      <c r="M191" s="50">
        <v>34.799999999999997</v>
      </c>
      <c r="N191" s="50">
        <v>13.2</v>
      </c>
      <c r="O191" s="50">
        <v>0.8</v>
      </c>
    </row>
    <row r="192" spans="1:15" x14ac:dyDescent="0.3">
      <c r="A192" s="40"/>
      <c r="B192" s="44" t="s">
        <v>178</v>
      </c>
      <c r="C192" s="48">
        <v>80</v>
      </c>
      <c r="D192" s="50">
        <v>5.8</v>
      </c>
      <c r="E192" s="50">
        <v>9.4</v>
      </c>
      <c r="F192" s="48">
        <v>50</v>
      </c>
      <c r="G192" s="48">
        <v>210</v>
      </c>
      <c r="H192" s="49">
        <v>0.16</v>
      </c>
      <c r="I192" s="48">
        <v>0</v>
      </c>
      <c r="J192" s="48">
        <v>0.04</v>
      </c>
      <c r="K192" s="50">
        <v>0.14000000000000001</v>
      </c>
      <c r="L192" s="48">
        <v>24</v>
      </c>
      <c r="M192" s="48">
        <v>90</v>
      </c>
      <c r="N192" s="48">
        <v>14</v>
      </c>
      <c r="O192" s="50">
        <v>0.12</v>
      </c>
    </row>
    <row r="193" spans="1:15" x14ac:dyDescent="0.3">
      <c r="A193" s="164" t="s">
        <v>179</v>
      </c>
      <c r="B193" s="164"/>
      <c r="C193" s="52">
        <f>SUM(C189:C192)</f>
        <v>500</v>
      </c>
      <c r="D193" s="49">
        <f>SUM(D189:D192)</f>
        <v>38.319999999999993</v>
      </c>
      <c r="E193" s="49">
        <f>SUM(E189:E192)</f>
        <v>20.68</v>
      </c>
      <c r="F193" s="49">
        <f>SUM(F189:F192)</f>
        <v>105.28</v>
      </c>
      <c r="G193" s="49">
        <f>SUM(G189:G192)</f>
        <v>662.96</v>
      </c>
      <c r="H193" s="49">
        <f>H189+H191+H192</f>
        <v>0.28000000000000003</v>
      </c>
      <c r="I193" s="49">
        <f>I189+I190+I192</f>
        <v>0.43000000000000005</v>
      </c>
      <c r="J193" s="49">
        <f>J189+J190+J192</f>
        <v>53.19</v>
      </c>
      <c r="K193" s="49">
        <f>SUM(K189:K192)</f>
        <v>0.68</v>
      </c>
      <c r="L193" s="50">
        <f>SUM(L189:L192)</f>
        <v>275.40999999999997</v>
      </c>
      <c r="M193" s="49">
        <f>SUM(M189:M192)</f>
        <v>429.61</v>
      </c>
      <c r="N193" s="49">
        <f>SUM(N189:N192)</f>
        <v>65.02</v>
      </c>
      <c r="O193" s="49">
        <f>SUM(O189:O192)</f>
        <v>2.62</v>
      </c>
    </row>
    <row r="194" spans="1:15" x14ac:dyDescent="0.3">
      <c r="A194" s="164" t="s">
        <v>61</v>
      </c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</row>
    <row r="195" spans="1:15" s="32" customFormat="1" ht="33" x14ac:dyDescent="0.3">
      <c r="A195" s="40" t="s">
        <v>211</v>
      </c>
      <c r="B195" s="44" t="s">
        <v>212</v>
      </c>
      <c r="C195" s="40">
        <v>60</v>
      </c>
      <c r="D195" s="54">
        <v>1.04</v>
      </c>
      <c r="E195" s="54">
        <v>3.15</v>
      </c>
      <c r="F195" s="54">
        <v>5.86</v>
      </c>
      <c r="G195" s="54">
        <v>56.35</v>
      </c>
      <c r="H195" s="54">
        <v>0.05</v>
      </c>
      <c r="I195" s="61">
        <v>7.8</v>
      </c>
      <c r="J195" s="61">
        <v>6.57</v>
      </c>
      <c r="K195" s="54">
        <v>1.39</v>
      </c>
      <c r="L195" s="55">
        <v>9.8699999999999992</v>
      </c>
      <c r="M195" s="54">
        <v>28.41</v>
      </c>
      <c r="N195" s="54">
        <v>11.22</v>
      </c>
      <c r="O195" s="54">
        <v>0.45</v>
      </c>
    </row>
    <row r="196" spans="1:15" ht="49.5" x14ac:dyDescent="0.3">
      <c r="A196" s="45" t="s">
        <v>235</v>
      </c>
      <c r="B196" s="44" t="s">
        <v>236</v>
      </c>
      <c r="C196" s="40">
        <v>210</v>
      </c>
      <c r="D196" s="45">
        <v>3.85</v>
      </c>
      <c r="E196" s="45">
        <v>5.41</v>
      </c>
      <c r="F196" s="45">
        <v>14.01</v>
      </c>
      <c r="G196" s="47">
        <v>145.9</v>
      </c>
      <c r="H196" s="45">
        <v>0.18</v>
      </c>
      <c r="I196" s="45">
        <v>13.39</v>
      </c>
      <c r="J196" s="45">
        <v>176.26</v>
      </c>
      <c r="K196" s="45">
        <v>1.07</v>
      </c>
      <c r="L196" s="45">
        <v>23.91</v>
      </c>
      <c r="M196" s="45">
        <v>73.03</v>
      </c>
      <c r="N196" s="45">
        <v>23.65</v>
      </c>
      <c r="O196" s="45">
        <v>0.89</v>
      </c>
    </row>
    <row r="197" spans="1:15" x14ac:dyDescent="0.3">
      <c r="A197" s="45">
        <v>619</v>
      </c>
      <c r="B197" s="44" t="s">
        <v>183</v>
      </c>
      <c r="C197" s="40">
        <v>90</v>
      </c>
      <c r="D197" s="54">
        <v>12.48</v>
      </c>
      <c r="E197" s="54">
        <v>11.04</v>
      </c>
      <c r="F197" s="54">
        <v>2.82</v>
      </c>
      <c r="G197" s="54">
        <v>136.80000000000001</v>
      </c>
      <c r="H197" s="54">
        <v>0.16</v>
      </c>
      <c r="I197" s="54">
        <v>14.48</v>
      </c>
      <c r="J197" s="54">
        <v>4.9000000000000004</v>
      </c>
      <c r="K197" s="54">
        <v>0.8</v>
      </c>
      <c r="L197" s="54">
        <v>172.7</v>
      </c>
      <c r="M197" s="54">
        <v>210</v>
      </c>
      <c r="N197" s="54">
        <v>15.65</v>
      </c>
      <c r="O197" s="54">
        <v>11.32</v>
      </c>
    </row>
    <row r="198" spans="1:15" x14ac:dyDescent="0.3">
      <c r="A198" s="40" t="s">
        <v>196</v>
      </c>
      <c r="B198" s="44" t="s">
        <v>197</v>
      </c>
      <c r="C198" s="40">
        <v>150</v>
      </c>
      <c r="D198" s="45">
        <v>3.44</v>
      </c>
      <c r="E198" s="47">
        <v>4.5999999999999996</v>
      </c>
      <c r="F198" s="45">
        <v>32.74</v>
      </c>
      <c r="G198" s="45">
        <v>186.57</v>
      </c>
      <c r="H198" s="45">
        <v>0.06</v>
      </c>
      <c r="I198" s="40">
        <v>4</v>
      </c>
      <c r="J198" s="47">
        <v>429.5</v>
      </c>
      <c r="K198" s="45">
        <v>0.35</v>
      </c>
      <c r="L198" s="45">
        <v>18.420000000000002</v>
      </c>
      <c r="M198" s="45">
        <v>87.85</v>
      </c>
      <c r="N198" s="47">
        <v>31.3</v>
      </c>
      <c r="O198" s="45">
        <v>0.78</v>
      </c>
    </row>
    <row r="199" spans="1:15" x14ac:dyDescent="0.3">
      <c r="A199" s="40" t="s">
        <v>237</v>
      </c>
      <c r="B199" s="44" t="s">
        <v>133</v>
      </c>
      <c r="C199" s="48">
        <v>200</v>
      </c>
      <c r="D199" s="49">
        <v>0.16</v>
      </c>
      <c r="E199" s="49">
        <v>0.16</v>
      </c>
      <c r="F199" s="50">
        <v>14.9</v>
      </c>
      <c r="G199" s="49">
        <v>62.69</v>
      </c>
      <c r="H199" s="49">
        <v>0.01</v>
      </c>
      <c r="I199" s="48">
        <v>4</v>
      </c>
      <c r="J199" s="48">
        <v>2</v>
      </c>
      <c r="K199" s="49">
        <v>0.08</v>
      </c>
      <c r="L199" s="49">
        <v>6.73</v>
      </c>
      <c r="M199" s="50">
        <v>4.4000000000000004</v>
      </c>
      <c r="N199" s="50">
        <v>3.6</v>
      </c>
      <c r="O199" s="49">
        <v>0.91</v>
      </c>
    </row>
    <row r="200" spans="1:15" x14ac:dyDescent="0.3">
      <c r="A200" s="45"/>
      <c r="B200" s="44" t="s">
        <v>59</v>
      </c>
      <c r="C200" s="48">
        <v>40</v>
      </c>
      <c r="D200" s="49">
        <v>3.16</v>
      </c>
      <c r="E200" s="50">
        <v>0.4</v>
      </c>
      <c r="F200" s="49">
        <v>19.32</v>
      </c>
      <c r="G200" s="48">
        <v>94</v>
      </c>
      <c r="H200" s="49">
        <v>0.06</v>
      </c>
      <c r="I200" s="51"/>
      <c r="J200" s="51"/>
      <c r="K200" s="49">
        <v>0.52</v>
      </c>
      <c r="L200" s="50">
        <v>9.1999999999999993</v>
      </c>
      <c r="M200" s="50">
        <v>34.799999999999997</v>
      </c>
      <c r="N200" s="50">
        <v>13.2</v>
      </c>
      <c r="O200" s="50">
        <v>0.8</v>
      </c>
    </row>
    <row r="201" spans="1:15" x14ac:dyDescent="0.3">
      <c r="A201" s="45"/>
      <c r="B201" s="44" t="s">
        <v>70</v>
      </c>
      <c r="C201" s="48">
        <v>60</v>
      </c>
      <c r="D201" s="49">
        <v>3.36</v>
      </c>
      <c r="E201" s="49">
        <v>0.66</v>
      </c>
      <c r="F201" s="49">
        <v>29.64</v>
      </c>
      <c r="G201" s="50">
        <v>118.8</v>
      </c>
      <c r="H201" s="50">
        <v>0.1</v>
      </c>
      <c r="I201" s="51"/>
      <c r="J201" s="51"/>
      <c r="K201" s="49">
        <v>0.84</v>
      </c>
      <c r="L201" s="50">
        <v>17.399999999999999</v>
      </c>
      <c r="M201" s="48">
        <v>90</v>
      </c>
      <c r="N201" s="50">
        <v>28.2</v>
      </c>
      <c r="O201" s="49">
        <v>2.34</v>
      </c>
    </row>
    <row r="202" spans="1:15" ht="16.5" customHeight="1" x14ac:dyDescent="0.3">
      <c r="A202" s="164" t="s">
        <v>186</v>
      </c>
      <c r="B202" s="164"/>
      <c r="C202" s="52">
        <f t="shared" ref="C202:H202" si="6">SUM(C195:C201)</f>
        <v>810</v>
      </c>
      <c r="D202" s="49">
        <f t="shared" si="6"/>
        <v>27.490000000000002</v>
      </c>
      <c r="E202" s="49">
        <f t="shared" si="6"/>
        <v>25.42</v>
      </c>
      <c r="F202" s="49">
        <f t="shared" si="6"/>
        <v>119.29</v>
      </c>
      <c r="G202" s="49">
        <f t="shared" si="6"/>
        <v>801.1099999999999</v>
      </c>
      <c r="H202" s="49">
        <f t="shared" si="6"/>
        <v>0.62</v>
      </c>
      <c r="I202" s="49">
        <f>I195+I196+I197+I198+I199</f>
        <v>43.67</v>
      </c>
      <c r="J202" s="49">
        <f>J195+J196+J197+J198+J199</f>
        <v>619.23</v>
      </c>
      <c r="K202" s="49">
        <f>SUM(K195:K201)</f>
        <v>5.05</v>
      </c>
      <c r="L202" s="49">
        <f>SUM(L195:L201)</f>
        <v>258.22999999999996</v>
      </c>
      <c r="M202" s="49">
        <f>SUM(M195:M201)</f>
        <v>528.49</v>
      </c>
      <c r="N202" s="49">
        <f>SUM(N195:N201)</f>
        <v>126.82</v>
      </c>
      <c r="O202" s="49">
        <f>SUM(O195:O201)</f>
        <v>17.490000000000002</v>
      </c>
    </row>
    <row r="203" spans="1:15" x14ac:dyDescent="0.3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</row>
    <row r="204" spans="1:15" x14ac:dyDescent="0.3">
      <c r="A204" s="32"/>
      <c r="B204" s="32"/>
      <c r="C204" s="59"/>
      <c r="D204" s="33"/>
      <c r="E204" s="33"/>
      <c r="F204" s="60"/>
      <c r="G204" s="60"/>
      <c r="H204" s="33"/>
      <c r="I204" s="33"/>
      <c r="J204" s="33"/>
      <c r="K204" s="33"/>
      <c r="L204" s="33"/>
      <c r="M204" s="33"/>
      <c r="N204" s="37"/>
      <c r="O204" s="33"/>
    </row>
    <row r="205" spans="1:15" ht="13.9" customHeight="1" x14ac:dyDescent="0.3">
      <c r="A205" s="167" t="s">
        <v>153</v>
      </c>
      <c r="B205" s="167" t="s">
        <v>154</v>
      </c>
      <c r="C205" s="167" t="s">
        <v>155</v>
      </c>
      <c r="D205" s="167" t="s">
        <v>156</v>
      </c>
      <c r="E205" s="167"/>
      <c r="F205" s="167"/>
      <c r="G205" s="167" t="s">
        <v>157</v>
      </c>
      <c r="H205" s="167" t="s">
        <v>158</v>
      </c>
      <c r="I205" s="167"/>
      <c r="J205" s="167"/>
      <c r="K205" s="167"/>
      <c r="L205" s="167" t="s">
        <v>159</v>
      </c>
      <c r="M205" s="167"/>
      <c r="N205" s="167"/>
      <c r="O205" s="167"/>
    </row>
    <row r="206" spans="1:15" x14ac:dyDescent="0.3">
      <c r="A206" s="167"/>
      <c r="B206" s="167"/>
      <c r="C206" s="167"/>
      <c r="D206" s="39" t="s">
        <v>160</v>
      </c>
      <c r="E206" s="39" t="s">
        <v>161</v>
      </c>
      <c r="F206" s="39" t="s">
        <v>162</v>
      </c>
      <c r="G206" s="167"/>
      <c r="H206" s="39" t="s">
        <v>163</v>
      </c>
      <c r="I206" s="39" t="s">
        <v>164</v>
      </c>
      <c r="J206" s="39" t="s">
        <v>165</v>
      </c>
      <c r="K206" s="39" t="s">
        <v>166</v>
      </c>
      <c r="L206" s="39" t="s">
        <v>167</v>
      </c>
      <c r="M206" s="39" t="s">
        <v>168</v>
      </c>
      <c r="N206" s="39" t="s">
        <v>169</v>
      </c>
      <c r="O206" s="39" t="s">
        <v>170</v>
      </c>
    </row>
    <row r="207" spans="1:15" x14ac:dyDescent="0.3">
      <c r="A207" s="40">
        <v>1</v>
      </c>
      <c r="B207" s="40">
        <v>2</v>
      </c>
      <c r="C207" s="40">
        <v>3</v>
      </c>
      <c r="D207" s="40">
        <v>4</v>
      </c>
      <c r="E207" s="40">
        <v>5</v>
      </c>
      <c r="F207" s="40">
        <v>6</v>
      </c>
      <c r="G207" s="40">
        <v>7</v>
      </c>
      <c r="H207" s="40">
        <v>8</v>
      </c>
      <c r="I207" s="40">
        <v>9</v>
      </c>
      <c r="J207" s="40">
        <v>10</v>
      </c>
      <c r="K207" s="40">
        <v>11</v>
      </c>
      <c r="L207" s="40">
        <v>12</v>
      </c>
      <c r="M207" s="40">
        <v>13</v>
      </c>
      <c r="N207" s="40">
        <v>14</v>
      </c>
      <c r="O207" s="40">
        <v>15</v>
      </c>
    </row>
    <row r="208" spans="1:15" x14ac:dyDescent="0.3">
      <c r="A208" s="41" t="s">
        <v>171</v>
      </c>
      <c r="B208" s="42" t="s">
        <v>207</v>
      </c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1:15" x14ac:dyDescent="0.3">
      <c r="A209" s="41" t="s">
        <v>173</v>
      </c>
      <c r="B209" s="42">
        <v>2</v>
      </c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1:15" x14ac:dyDescent="0.3">
      <c r="A210" s="164" t="s">
        <v>174</v>
      </c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</row>
    <row r="211" spans="1:15" x14ac:dyDescent="0.3">
      <c r="A211" s="62" t="s">
        <v>221</v>
      </c>
      <c r="B211" s="63" t="s">
        <v>222</v>
      </c>
      <c r="C211" s="64">
        <v>90</v>
      </c>
      <c r="D211" s="65">
        <v>10.85</v>
      </c>
      <c r="E211" s="65">
        <v>9.61</v>
      </c>
      <c r="F211" s="65">
        <v>3.41</v>
      </c>
      <c r="G211" s="65">
        <v>141.52000000000001</v>
      </c>
      <c r="H211" s="65">
        <v>0.06</v>
      </c>
      <c r="I211" s="65">
        <v>2.25</v>
      </c>
      <c r="J211" s="65">
        <v>7.98</v>
      </c>
      <c r="K211" s="65">
        <v>2.29</v>
      </c>
      <c r="L211" s="65">
        <v>9.59</v>
      </c>
      <c r="M211" s="65">
        <v>103.08</v>
      </c>
      <c r="N211" s="65">
        <v>13.57</v>
      </c>
      <c r="O211" s="65">
        <v>0.59</v>
      </c>
    </row>
    <row r="212" spans="1:15" x14ac:dyDescent="0.3">
      <c r="A212" s="40" t="s">
        <v>184</v>
      </c>
      <c r="B212" s="44" t="s">
        <v>87</v>
      </c>
      <c r="C212" s="61">
        <v>150</v>
      </c>
      <c r="D212" s="54">
        <v>6.31</v>
      </c>
      <c r="E212" s="55">
        <v>3.3</v>
      </c>
      <c r="F212" s="54">
        <v>28.57</v>
      </c>
      <c r="G212" s="54">
        <v>168.96</v>
      </c>
      <c r="H212" s="54">
        <v>0.22</v>
      </c>
      <c r="I212" s="56"/>
      <c r="J212" s="55">
        <v>12.8</v>
      </c>
      <c r="K212" s="54">
        <v>0.42</v>
      </c>
      <c r="L212" s="54">
        <v>10.98</v>
      </c>
      <c r="M212" s="54">
        <v>149.53</v>
      </c>
      <c r="N212" s="54">
        <v>100.04</v>
      </c>
      <c r="O212" s="54">
        <v>3.36</v>
      </c>
    </row>
    <row r="213" spans="1:15" ht="33" x14ac:dyDescent="0.3">
      <c r="A213" s="40" t="s">
        <v>210</v>
      </c>
      <c r="B213" s="44" t="s">
        <v>93</v>
      </c>
      <c r="C213" s="48">
        <v>200</v>
      </c>
      <c r="D213" s="49">
        <v>2.94</v>
      </c>
      <c r="E213" s="49">
        <v>3.24</v>
      </c>
      <c r="F213" s="49">
        <v>15.82</v>
      </c>
      <c r="G213" s="49">
        <v>105.04</v>
      </c>
      <c r="H213" s="49">
        <v>0.04</v>
      </c>
      <c r="I213" s="50">
        <v>0.3</v>
      </c>
      <c r="J213" s="48">
        <v>20</v>
      </c>
      <c r="K213" s="51"/>
      <c r="L213" s="49">
        <v>140.54</v>
      </c>
      <c r="M213" s="48">
        <v>90</v>
      </c>
      <c r="N213" s="49">
        <v>14.05</v>
      </c>
      <c r="O213" s="49">
        <v>0.13</v>
      </c>
    </row>
    <row r="214" spans="1:15" x14ac:dyDescent="0.3">
      <c r="A214" s="45"/>
      <c r="B214" s="44" t="s">
        <v>70</v>
      </c>
      <c r="C214" s="48">
        <v>30</v>
      </c>
      <c r="D214" s="49">
        <v>1.68</v>
      </c>
      <c r="E214" s="49">
        <v>0.33</v>
      </c>
      <c r="F214" s="49">
        <v>14.82</v>
      </c>
      <c r="G214" s="50">
        <v>59.4</v>
      </c>
      <c r="H214" s="50">
        <v>0.05</v>
      </c>
      <c r="I214" s="51"/>
      <c r="J214" s="51"/>
      <c r="K214" s="49">
        <v>0.42</v>
      </c>
      <c r="L214" s="50">
        <v>8.6999999999999993</v>
      </c>
      <c r="M214" s="48">
        <v>45</v>
      </c>
      <c r="N214" s="50">
        <v>14.1</v>
      </c>
      <c r="O214" s="49">
        <v>1.17</v>
      </c>
    </row>
    <row r="215" spans="1:15" x14ac:dyDescent="0.3">
      <c r="A215" s="45"/>
      <c r="B215" s="44" t="s">
        <v>191</v>
      </c>
      <c r="C215" s="48">
        <v>40</v>
      </c>
      <c r="D215" s="50">
        <v>0.4</v>
      </c>
      <c r="E215" s="50">
        <v>0.4</v>
      </c>
      <c r="F215" s="50">
        <v>9.8000000000000007</v>
      </c>
      <c r="G215" s="48">
        <v>121</v>
      </c>
      <c r="H215" s="49">
        <v>0.03</v>
      </c>
      <c r="I215" s="48">
        <v>10</v>
      </c>
      <c r="J215" s="48">
        <v>5</v>
      </c>
      <c r="K215" s="50">
        <v>0.2</v>
      </c>
      <c r="L215" s="48">
        <v>16</v>
      </c>
      <c r="M215" s="48">
        <v>11</v>
      </c>
      <c r="N215" s="48">
        <v>9</v>
      </c>
      <c r="O215" s="50">
        <v>2.2000000000000002</v>
      </c>
    </row>
    <row r="216" spans="1:15" x14ac:dyDescent="0.3">
      <c r="A216" s="164" t="s">
        <v>179</v>
      </c>
      <c r="B216" s="164"/>
      <c r="C216" s="52">
        <f t="shared" ref="C216:H216" si="7">SUM(C211:C215)</f>
        <v>510</v>
      </c>
      <c r="D216" s="49">
        <f t="shared" si="7"/>
        <v>22.18</v>
      </c>
      <c r="E216" s="49">
        <f t="shared" si="7"/>
        <v>16.879999999999995</v>
      </c>
      <c r="F216" s="49">
        <f t="shared" si="7"/>
        <v>72.42</v>
      </c>
      <c r="G216" s="49">
        <f t="shared" si="7"/>
        <v>595.92000000000007</v>
      </c>
      <c r="H216" s="49">
        <f t="shared" si="7"/>
        <v>0.4</v>
      </c>
      <c r="I216" s="49">
        <f>I211+I213+I215</f>
        <v>12.55</v>
      </c>
      <c r="J216" s="49">
        <f>J211+J212+J213+J215</f>
        <v>45.78</v>
      </c>
      <c r="K216" s="49">
        <f>K211+K212+K214+K215</f>
        <v>3.33</v>
      </c>
      <c r="L216" s="50">
        <f>SUM(L211:L215)</f>
        <v>185.80999999999997</v>
      </c>
      <c r="M216" s="49">
        <f>SUM(M211:M215)</f>
        <v>398.61</v>
      </c>
      <c r="N216" s="49">
        <f>SUM(N211:N215)</f>
        <v>150.76000000000002</v>
      </c>
      <c r="O216" s="50">
        <f>SUM(O211:O215)</f>
        <v>7.45</v>
      </c>
    </row>
    <row r="217" spans="1:15" x14ac:dyDescent="0.3">
      <c r="A217" s="164" t="s">
        <v>61</v>
      </c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</row>
    <row r="218" spans="1:15" s="32" customFormat="1" x14ac:dyDescent="0.3">
      <c r="A218" s="53" t="s">
        <v>180</v>
      </c>
      <c r="B218" s="44" t="s">
        <v>238</v>
      </c>
      <c r="C218" s="48">
        <v>60</v>
      </c>
      <c r="D218" s="50">
        <v>1.05</v>
      </c>
      <c r="E218" s="49">
        <v>3.13</v>
      </c>
      <c r="F218" s="49">
        <v>5.64</v>
      </c>
      <c r="G218" s="49">
        <v>55.34</v>
      </c>
      <c r="H218" s="49">
        <v>0.04</v>
      </c>
      <c r="I218" s="49">
        <v>7.05</v>
      </c>
      <c r="J218" s="50">
        <v>184.97</v>
      </c>
      <c r="K218" s="49">
        <v>1.42</v>
      </c>
      <c r="L218" s="49">
        <v>15.93</v>
      </c>
      <c r="M218" s="49">
        <v>31.29</v>
      </c>
      <c r="N218" s="49">
        <v>14.39</v>
      </c>
      <c r="O218" s="49">
        <v>0.57999999999999996</v>
      </c>
    </row>
    <row r="219" spans="1:15" ht="33" x14ac:dyDescent="0.3">
      <c r="A219" s="45" t="s">
        <v>204</v>
      </c>
      <c r="B219" s="44" t="s">
        <v>205</v>
      </c>
      <c r="C219" s="61">
        <v>200</v>
      </c>
      <c r="D219" s="54">
        <v>6.57</v>
      </c>
      <c r="E219" s="54">
        <v>4.05</v>
      </c>
      <c r="F219" s="54">
        <v>15.42</v>
      </c>
      <c r="G219" s="55">
        <v>124.7</v>
      </c>
      <c r="H219" s="54">
        <v>0.28999999999999998</v>
      </c>
      <c r="I219" s="55">
        <v>9.4</v>
      </c>
      <c r="J219" s="54">
        <v>165.52</v>
      </c>
      <c r="K219" s="54">
        <v>1.08</v>
      </c>
      <c r="L219" s="54">
        <v>26.12</v>
      </c>
      <c r="M219" s="54">
        <v>84.82</v>
      </c>
      <c r="N219" s="54">
        <v>29.45</v>
      </c>
      <c r="O219" s="54">
        <v>1.74</v>
      </c>
    </row>
    <row r="220" spans="1:15" x14ac:dyDescent="0.3">
      <c r="A220" s="40" t="s">
        <v>239</v>
      </c>
      <c r="B220" s="44" t="s">
        <v>240</v>
      </c>
      <c r="C220" s="61">
        <v>90</v>
      </c>
      <c r="D220" s="54">
        <v>12.55</v>
      </c>
      <c r="E220" s="54">
        <v>9.24</v>
      </c>
      <c r="F220" s="54">
        <v>11.25</v>
      </c>
      <c r="G220" s="61">
        <v>179</v>
      </c>
      <c r="H220" s="54">
        <v>0.19</v>
      </c>
      <c r="I220" s="61">
        <v>1</v>
      </c>
      <c r="J220" s="56"/>
      <c r="K220" s="54">
        <v>0.63</v>
      </c>
      <c r="L220" s="54">
        <v>14.47</v>
      </c>
      <c r="M220" s="54">
        <v>131.11000000000001</v>
      </c>
      <c r="N220" s="54">
        <v>25.03</v>
      </c>
      <c r="O220" s="54">
        <v>1.46</v>
      </c>
    </row>
    <row r="221" spans="1:15" s="32" customFormat="1" x14ac:dyDescent="0.3">
      <c r="A221" s="45" t="s">
        <v>189</v>
      </c>
      <c r="B221" s="44" t="s">
        <v>89</v>
      </c>
      <c r="C221" s="40">
        <v>150</v>
      </c>
      <c r="D221" s="45">
        <v>3.42</v>
      </c>
      <c r="E221" s="47">
        <v>7.8</v>
      </c>
      <c r="F221" s="45">
        <v>23.82</v>
      </c>
      <c r="G221" s="45">
        <v>179.64</v>
      </c>
      <c r="H221" s="45">
        <v>0.18</v>
      </c>
      <c r="I221" s="45">
        <v>28.06</v>
      </c>
      <c r="J221" s="47">
        <v>55.4</v>
      </c>
      <c r="K221" s="45">
        <v>0.22</v>
      </c>
      <c r="L221" s="47">
        <v>40.799999999999997</v>
      </c>
      <c r="M221" s="47">
        <v>101.1</v>
      </c>
      <c r="N221" s="45">
        <v>35.11</v>
      </c>
      <c r="O221" s="45">
        <v>1.31</v>
      </c>
    </row>
    <row r="222" spans="1:15" x14ac:dyDescent="0.3">
      <c r="A222" s="40" t="s">
        <v>198</v>
      </c>
      <c r="B222" s="44" t="s">
        <v>132</v>
      </c>
      <c r="C222" s="48">
        <v>200</v>
      </c>
      <c r="D222" s="49">
        <v>0.78</v>
      </c>
      <c r="E222" s="49">
        <v>0.05</v>
      </c>
      <c r="F222" s="49">
        <v>18.63</v>
      </c>
      <c r="G222" s="49">
        <v>78.69</v>
      </c>
      <c r="H222" s="49">
        <v>0.02</v>
      </c>
      <c r="I222" s="50">
        <v>0.6</v>
      </c>
      <c r="J222" s="49">
        <v>87.45</v>
      </c>
      <c r="K222" s="49">
        <v>0.83</v>
      </c>
      <c r="L222" s="49">
        <v>24.33</v>
      </c>
      <c r="M222" s="50">
        <v>21.9</v>
      </c>
      <c r="N222" s="49">
        <v>15.75</v>
      </c>
      <c r="O222" s="49">
        <v>0.51</v>
      </c>
    </row>
    <row r="223" spans="1:15" x14ac:dyDescent="0.3">
      <c r="A223" s="45"/>
      <c r="B223" s="44" t="s">
        <v>70</v>
      </c>
      <c r="C223" s="48">
        <v>30</v>
      </c>
      <c r="D223" s="49">
        <v>1.68</v>
      </c>
      <c r="E223" s="49">
        <v>0.33</v>
      </c>
      <c r="F223" s="49">
        <v>14.82</v>
      </c>
      <c r="G223" s="50">
        <v>59.4</v>
      </c>
      <c r="H223" s="50">
        <v>0.05</v>
      </c>
      <c r="I223" s="51"/>
      <c r="J223" s="51"/>
      <c r="K223" s="49">
        <v>0.42</v>
      </c>
      <c r="L223" s="50">
        <v>8.6999999999999993</v>
      </c>
      <c r="M223" s="48">
        <v>45</v>
      </c>
      <c r="N223" s="50">
        <v>14.1</v>
      </c>
      <c r="O223" s="49">
        <v>1.17</v>
      </c>
    </row>
    <row r="224" spans="1:15" x14ac:dyDescent="0.3">
      <c r="A224" s="45"/>
      <c r="B224" s="44" t="s">
        <v>59</v>
      </c>
      <c r="C224" s="48">
        <v>40</v>
      </c>
      <c r="D224" s="49">
        <v>3.16</v>
      </c>
      <c r="E224" s="50">
        <v>0.4</v>
      </c>
      <c r="F224" s="49">
        <v>19.32</v>
      </c>
      <c r="G224" s="48">
        <v>94</v>
      </c>
      <c r="H224" s="49">
        <v>0.06</v>
      </c>
      <c r="I224" s="51"/>
      <c r="J224" s="51"/>
      <c r="K224" s="49">
        <v>0.52</v>
      </c>
      <c r="L224" s="50">
        <v>9.1999999999999993</v>
      </c>
      <c r="M224" s="50">
        <v>34.799999999999997</v>
      </c>
      <c r="N224" s="50">
        <v>13.2</v>
      </c>
      <c r="O224" s="50">
        <v>0.8</v>
      </c>
    </row>
    <row r="225" spans="1:15" ht="16.5" customHeight="1" x14ac:dyDescent="0.3">
      <c r="A225" s="164" t="s">
        <v>186</v>
      </c>
      <c r="B225" s="164"/>
      <c r="C225" s="52">
        <f t="shared" ref="C225:H225" si="8">SUM(C218:C224)</f>
        <v>770</v>
      </c>
      <c r="D225" s="49">
        <f t="shared" si="8"/>
        <v>29.210000000000004</v>
      </c>
      <c r="E225" s="49">
        <f t="shared" si="8"/>
        <v>25</v>
      </c>
      <c r="F225" s="49">
        <f t="shared" si="8"/>
        <v>108.9</v>
      </c>
      <c r="G225" s="49">
        <f t="shared" si="8"/>
        <v>770.7700000000001</v>
      </c>
      <c r="H225" s="49">
        <f t="shared" si="8"/>
        <v>0.83000000000000007</v>
      </c>
      <c r="I225" s="49">
        <f>I218+I219+I220+I221+I222</f>
        <v>46.11</v>
      </c>
      <c r="J225" s="49">
        <f>J218+J219+J221+J222</f>
        <v>493.34</v>
      </c>
      <c r="K225" s="50">
        <f>SUM(K218:K224)</f>
        <v>5.1199999999999992</v>
      </c>
      <c r="L225" s="49">
        <f>SUM(L218:L224)</f>
        <v>139.54999999999998</v>
      </c>
      <c r="M225" s="50">
        <f>SUM(M218:M224)</f>
        <v>450.02</v>
      </c>
      <c r="N225" s="49">
        <f>SUM(N218:N224)</f>
        <v>147.03</v>
      </c>
      <c r="O225" s="49">
        <f>SUM(O218:O224)</f>
        <v>7.5699999999999994</v>
      </c>
    </row>
    <row r="226" spans="1:15" x14ac:dyDescent="0.3">
      <c r="A226" s="68"/>
      <c r="B226" s="69"/>
      <c r="C226" s="69"/>
      <c r="D226" s="69"/>
      <c r="E226" s="69"/>
      <c r="F226" s="69"/>
      <c r="G226" s="69"/>
      <c r="H226" s="69"/>
      <c r="I226" s="69"/>
      <c r="J226" s="165"/>
      <c r="K226" s="165"/>
      <c r="L226" s="165"/>
      <c r="M226" s="165"/>
      <c r="N226" s="165"/>
      <c r="O226" s="165"/>
    </row>
    <row r="227" spans="1:15" x14ac:dyDescent="0.3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</row>
    <row r="228" spans="1:15" ht="13.9" customHeight="1" x14ac:dyDescent="0.3">
      <c r="A228" s="167" t="s">
        <v>153</v>
      </c>
      <c r="B228" s="167" t="s">
        <v>154</v>
      </c>
      <c r="C228" s="167" t="s">
        <v>155</v>
      </c>
      <c r="D228" s="167" t="s">
        <v>156</v>
      </c>
      <c r="E228" s="167"/>
      <c r="F228" s="167"/>
      <c r="G228" s="167" t="s">
        <v>157</v>
      </c>
      <c r="H228" s="167" t="s">
        <v>158</v>
      </c>
      <c r="I228" s="167"/>
      <c r="J228" s="167"/>
      <c r="K228" s="167"/>
      <c r="L228" s="167" t="s">
        <v>159</v>
      </c>
      <c r="M228" s="167"/>
      <c r="N228" s="167"/>
      <c r="O228" s="167"/>
    </row>
    <row r="229" spans="1:15" x14ac:dyDescent="0.3">
      <c r="A229" s="167"/>
      <c r="B229" s="167"/>
      <c r="C229" s="167"/>
      <c r="D229" s="39" t="s">
        <v>160</v>
      </c>
      <c r="E229" s="39" t="s">
        <v>161</v>
      </c>
      <c r="F229" s="39" t="s">
        <v>162</v>
      </c>
      <c r="G229" s="167"/>
      <c r="H229" s="39" t="s">
        <v>163</v>
      </c>
      <c r="I229" s="39" t="s">
        <v>164</v>
      </c>
      <c r="J229" s="39" t="s">
        <v>165</v>
      </c>
      <c r="K229" s="39" t="s">
        <v>166</v>
      </c>
      <c r="L229" s="39" t="s">
        <v>167</v>
      </c>
      <c r="M229" s="39" t="s">
        <v>168</v>
      </c>
      <c r="N229" s="39" t="s">
        <v>169</v>
      </c>
      <c r="O229" s="39" t="s">
        <v>170</v>
      </c>
    </row>
    <row r="230" spans="1:15" x14ac:dyDescent="0.3">
      <c r="A230" s="40">
        <v>1</v>
      </c>
      <c r="B230" s="40">
        <v>2</v>
      </c>
      <c r="C230" s="40">
        <v>3</v>
      </c>
      <c r="D230" s="40">
        <v>4</v>
      </c>
      <c r="E230" s="40">
        <v>5</v>
      </c>
      <c r="F230" s="40">
        <v>6</v>
      </c>
      <c r="G230" s="40">
        <v>7</v>
      </c>
      <c r="H230" s="40">
        <v>8</v>
      </c>
      <c r="I230" s="40">
        <v>9</v>
      </c>
      <c r="J230" s="40">
        <v>10</v>
      </c>
      <c r="K230" s="40">
        <v>11</v>
      </c>
      <c r="L230" s="40">
        <v>12</v>
      </c>
      <c r="M230" s="40">
        <v>13</v>
      </c>
      <c r="N230" s="40">
        <v>14</v>
      </c>
      <c r="O230" s="40">
        <v>15</v>
      </c>
    </row>
    <row r="231" spans="1:15" x14ac:dyDescent="0.3">
      <c r="A231" s="41" t="s">
        <v>171</v>
      </c>
      <c r="B231" s="42" t="s">
        <v>216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spans="1:15" x14ac:dyDescent="0.3">
      <c r="A232" s="41" t="s">
        <v>173</v>
      </c>
      <c r="B232" s="42">
        <v>2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spans="1:15" x14ac:dyDescent="0.3">
      <c r="A233" s="164" t="s">
        <v>174</v>
      </c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</row>
    <row r="234" spans="1:15" x14ac:dyDescent="0.3">
      <c r="A234" s="45" t="s">
        <v>214</v>
      </c>
      <c r="B234" s="44" t="s">
        <v>215</v>
      </c>
      <c r="C234" s="40">
        <v>240</v>
      </c>
      <c r="D234" s="45">
        <v>21.85</v>
      </c>
      <c r="E234" s="45">
        <v>15.73</v>
      </c>
      <c r="F234" s="45">
        <v>30.54</v>
      </c>
      <c r="G234" s="45">
        <v>347.77</v>
      </c>
      <c r="H234" s="47">
        <v>0.3</v>
      </c>
      <c r="I234" s="47">
        <v>37.9</v>
      </c>
      <c r="J234" s="45">
        <v>19.34</v>
      </c>
      <c r="K234" s="45">
        <v>3.31</v>
      </c>
      <c r="L234" s="45">
        <v>32.75</v>
      </c>
      <c r="M234" s="45">
        <v>276.31</v>
      </c>
      <c r="N234" s="45">
        <v>62.03</v>
      </c>
      <c r="O234" s="45">
        <v>2.4900000000000002</v>
      </c>
    </row>
    <row r="235" spans="1:15" x14ac:dyDescent="0.3">
      <c r="A235" s="40" t="s">
        <v>201</v>
      </c>
      <c r="B235" s="44" t="s">
        <v>202</v>
      </c>
      <c r="C235" s="48">
        <v>200</v>
      </c>
      <c r="D235" s="50">
        <v>0.2</v>
      </c>
      <c r="E235" s="49">
        <v>0.02</v>
      </c>
      <c r="F235" s="49">
        <v>11.05</v>
      </c>
      <c r="G235" s="49">
        <v>45.41</v>
      </c>
      <c r="H235" s="51"/>
      <c r="I235" s="50">
        <v>0.1</v>
      </c>
      <c r="J235" s="50">
        <v>0.5</v>
      </c>
      <c r="K235" s="51"/>
      <c r="L235" s="49">
        <v>5.28</v>
      </c>
      <c r="M235" s="49">
        <v>8.24</v>
      </c>
      <c r="N235" s="50">
        <v>4.4000000000000004</v>
      </c>
      <c r="O235" s="49">
        <v>0.85</v>
      </c>
    </row>
    <row r="236" spans="1:15" x14ac:dyDescent="0.3">
      <c r="A236" s="45"/>
      <c r="B236" s="44" t="s">
        <v>70</v>
      </c>
      <c r="C236" s="48">
        <v>30</v>
      </c>
      <c r="D236" s="49">
        <v>1.68</v>
      </c>
      <c r="E236" s="49">
        <v>0.33</v>
      </c>
      <c r="F236" s="49">
        <v>14.82</v>
      </c>
      <c r="G236" s="50">
        <v>59.4</v>
      </c>
      <c r="H236" s="50">
        <v>0.05</v>
      </c>
      <c r="I236" s="51"/>
      <c r="J236" s="51"/>
      <c r="K236" s="49">
        <v>0.42</v>
      </c>
      <c r="L236" s="50">
        <v>8.6999999999999993</v>
      </c>
      <c r="M236" s="48">
        <v>45</v>
      </c>
      <c r="N236" s="50">
        <v>14.1</v>
      </c>
      <c r="O236" s="49">
        <v>1.17</v>
      </c>
    </row>
    <row r="237" spans="1:15" x14ac:dyDescent="0.3">
      <c r="A237" s="40" t="s">
        <v>230</v>
      </c>
      <c r="B237" s="44" t="s">
        <v>60</v>
      </c>
      <c r="C237" s="48">
        <v>100</v>
      </c>
      <c r="D237" s="50">
        <v>1.5</v>
      </c>
      <c r="E237" s="50">
        <v>0.5</v>
      </c>
      <c r="F237" s="48">
        <v>21</v>
      </c>
      <c r="G237" s="48">
        <v>96</v>
      </c>
      <c r="H237" s="49">
        <v>0.04</v>
      </c>
      <c r="I237" s="48">
        <v>10</v>
      </c>
      <c r="J237" s="48">
        <v>20</v>
      </c>
      <c r="K237" s="50">
        <v>0.4</v>
      </c>
      <c r="L237" s="48">
        <v>8</v>
      </c>
      <c r="M237" s="48">
        <v>28</v>
      </c>
      <c r="N237" s="48">
        <v>42</v>
      </c>
      <c r="O237" s="50">
        <v>0.6</v>
      </c>
    </row>
    <row r="238" spans="1:15" x14ac:dyDescent="0.3">
      <c r="A238" s="164" t="s">
        <v>179</v>
      </c>
      <c r="B238" s="164"/>
      <c r="C238" s="52">
        <f>SUM(C234:C237)</f>
        <v>570</v>
      </c>
      <c r="D238" s="49">
        <f>SUM(D234:D237)</f>
        <v>25.23</v>
      </c>
      <c r="E238" s="49">
        <f>SUM(E234:E237)</f>
        <v>16.579999999999998</v>
      </c>
      <c r="F238" s="49">
        <f>SUM(F234:F237)</f>
        <v>77.41</v>
      </c>
      <c r="G238" s="49">
        <f>SUM(G234:G237)</f>
        <v>548.57999999999993</v>
      </c>
      <c r="H238" s="49">
        <f>H234+H236+H237</f>
        <v>0.38999999999999996</v>
      </c>
      <c r="I238" s="49">
        <f>I234+I235+I237</f>
        <v>48</v>
      </c>
      <c r="J238" s="49">
        <f>J234+J235+J237</f>
        <v>39.840000000000003</v>
      </c>
      <c r="K238" s="49">
        <f>K234+K236+K237</f>
        <v>4.13</v>
      </c>
      <c r="L238" s="49">
        <f>SUM(L234:L237)</f>
        <v>54.730000000000004</v>
      </c>
      <c r="M238" s="49">
        <f>SUM(M234:M237)</f>
        <v>357.55</v>
      </c>
      <c r="N238" s="49">
        <f>SUM(N234:N237)</f>
        <v>122.53</v>
      </c>
      <c r="O238" s="49">
        <f>SUM(O234:O237)</f>
        <v>5.1099999999999994</v>
      </c>
    </row>
    <row r="239" spans="1:15" x14ac:dyDescent="0.3">
      <c r="A239" s="164" t="s">
        <v>61</v>
      </c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</row>
    <row r="240" spans="1:15" s="32" customFormat="1" x14ac:dyDescent="0.3">
      <c r="A240" s="40" t="s">
        <v>192</v>
      </c>
      <c r="B240" s="44" t="s">
        <v>100</v>
      </c>
      <c r="C240" s="40">
        <v>60</v>
      </c>
      <c r="D240" s="54">
        <v>1.08</v>
      </c>
      <c r="E240" s="54">
        <v>4.1500000000000004</v>
      </c>
      <c r="F240" s="54">
        <v>7.64</v>
      </c>
      <c r="G240" s="54">
        <v>72.47</v>
      </c>
      <c r="H240" s="54">
        <v>0.05</v>
      </c>
      <c r="I240" s="55">
        <v>8.8000000000000007</v>
      </c>
      <c r="J240" s="54">
        <v>241.28</v>
      </c>
      <c r="K240" s="54">
        <v>1.86</v>
      </c>
      <c r="L240" s="55">
        <v>15.3</v>
      </c>
      <c r="M240" s="54">
        <v>34.22</v>
      </c>
      <c r="N240" s="54">
        <v>16.13</v>
      </c>
      <c r="O240" s="54">
        <v>0.65</v>
      </c>
    </row>
    <row r="241" spans="1:15" ht="49.5" x14ac:dyDescent="0.3">
      <c r="A241" s="45" t="s">
        <v>226</v>
      </c>
      <c r="B241" s="44" t="s">
        <v>227</v>
      </c>
      <c r="C241" s="61">
        <v>210</v>
      </c>
      <c r="D241" s="54">
        <v>4.01</v>
      </c>
      <c r="E241" s="54">
        <v>6.37</v>
      </c>
      <c r="F241" s="54">
        <v>9.66</v>
      </c>
      <c r="G241" s="55">
        <v>112.7</v>
      </c>
      <c r="H241" s="54">
        <v>0.16</v>
      </c>
      <c r="I241" s="54">
        <v>31.49</v>
      </c>
      <c r="J241" s="54">
        <v>236.46</v>
      </c>
      <c r="K241" s="54">
        <v>1.54</v>
      </c>
      <c r="L241" s="54">
        <v>45.46</v>
      </c>
      <c r="M241" s="54">
        <v>69.290000000000006</v>
      </c>
      <c r="N241" s="54">
        <v>24.38</v>
      </c>
      <c r="O241" s="54">
        <v>0.93</v>
      </c>
    </row>
    <row r="242" spans="1:15" s="32" customFormat="1" x14ac:dyDescent="0.3">
      <c r="A242" s="45">
        <v>642</v>
      </c>
      <c r="B242" s="44" t="s">
        <v>206</v>
      </c>
      <c r="C242" s="61">
        <v>240</v>
      </c>
      <c r="D242" s="54">
        <v>21.61</v>
      </c>
      <c r="E242" s="54">
        <v>13.14</v>
      </c>
      <c r="F242" s="54">
        <v>43.74</v>
      </c>
      <c r="G242" s="54">
        <v>358.42</v>
      </c>
      <c r="H242" s="54">
        <v>0.15</v>
      </c>
      <c r="I242" s="55">
        <v>6.53</v>
      </c>
      <c r="J242" s="55">
        <v>28</v>
      </c>
      <c r="K242" s="54">
        <v>0.55000000000000004</v>
      </c>
      <c r="L242" s="54">
        <v>36.090000000000003</v>
      </c>
      <c r="M242" s="54">
        <v>189.33</v>
      </c>
      <c r="N242" s="54">
        <v>53.93</v>
      </c>
      <c r="O242" s="54">
        <v>1.87</v>
      </c>
    </row>
    <row r="243" spans="1:15" ht="20.100000000000001" customHeight="1" x14ac:dyDescent="0.3">
      <c r="A243" s="40" t="s">
        <v>185</v>
      </c>
      <c r="B243" s="44" t="s">
        <v>134</v>
      </c>
      <c r="C243" s="48">
        <v>200</v>
      </c>
      <c r="D243" s="49">
        <v>0.59</v>
      </c>
      <c r="E243" s="49">
        <v>0.05</v>
      </c>
      <c r="F243" s="49">
        <v>18.579999999999998</v>
      </c>
      <c r="G243" s="49">
        <v>77.94</v>
      </c>
      <c r="H243" s="49">
        <v>0.02</v>
      </c>
      <c r="I243" s="50">
        <v>0.6</v>
      </c>
      <c r="J243" s="51"/>
      <c r="K243" s="49">
        <v>0.83</v>
      </c>
      <c r="L243" s="49">
        <v>24.33</v>
      </c>
      <c r="M243" s="50">
        <v>21.9</v>
      </c>
      <c r="N243" s="49">
        <v>15.75</v>
      </c>
      <c r="O243" s="49">
        <v>0.51</v>
      </c>
    </row>
    <row r="244" spans="1:15" x14ac:dyDescent="0.3">
      <c r="A244" s="45"/>
      <c r="B244" s="44" t="s">
        <v>70</v>
      </c>
      <c r="C244" s="48">
        <v>30</v>
      </c>
      <c r="D244" s="49">
        <v>1.68</v>
      </c>
      <c r="E244" s="49">
        <v>0.33</v>
      </c>
      <c r="F244" s="49">
        <v>14.82</v>
      </c>
      <c r="G244" s="50">
        <v>59.4</v>
      </c>
      <c r="H244" s="50">
        <v>0.05</v>
      </c>
      <c r="I244" s="51"/>
      <c r="J244" s="51"/>
      <c r="K244" s="49">
        <v>0.42</v>
      </c>
      <c r="L244" s="50">
        <v>8.6999999999999993</v>
      </c>
      <c r="M244" s="48">
        <v>45</v>
      </c>
      <c r="N244" s="50">
        <v>14.1</v>
      </c>
      <c r="O244" s="49">
        <v>1.17</v>
      </c>
    </row>
    <row r="245" spans="1:15" x14ac:dyDescent="0.3">
      <c r="A245" s="45"/>
      <c r="B245" s="44" t="s">
        <v>59</v>
      </c>
      <c r="C245" s="48">
        <v>40</v>
      </c>
      <c r="D245" s="49">
        <v>3.16</v>
      </c>
      <c r="E245" s="50">
        <v>0.4</v>
      </c>
      <c r="F245" s="49">
        <v>19.32</v>
      </c>
      <c r="G245" s="48">
        <v>94</v>
      </c>
      <c r="H245" s="49">
        <v>0.06</v>
      </c>
      <c r="I245" s="51"/>
      <c r="J245" s="51"/>
      <c r="K245" s="49">
        <v>0.52</v>
      </c>
      <c r="L245" s="50">
        <v>9.1999999999999993</v>
      </c>
      <c r="M245" s="50">
        <v>34.799999999999997</v>
      </c>
      <c r="N245" s="50">
        <v>13.2</v>
      </c>
      <c r="O245" s="50">
        <v>0.8</v>
      </c>
    </row>
    <row r="246" spans="1:15" x14ac:dyDescent="0.3">
      <c r="A246" s="164" t="s">
        <v>186</v>
      </c>
      <c r="B246" s="164"/>
      <c r="C246" s="52">
        <f t="shared" ref="C246:H246" si="9">SUM(C240:C245)</f>
        <v>780</v>
      </c>
      <c r="D246" s="49">
        <f t="shared" si="9"/>
        <v>32.129999999999995</v>
      </c>
      <c r="E246" s="49">
        <f t="shared" si="9"/>
        <v>24.439999999999998</v>
      </c>
      <c r="F246" s="49">
        <f t="shared" si="9"/>
        <v>113.75999999999999</v>
      </c>
      <c r="G246" s="49">
        <f t="shared" si="9"/>
        <v>774.93</v>
      </c>
      <c r="H246" s="49">
        <f t="shared" si="9"/>
        <v>0.49</v>
      </c>
      <c r="I246" s="49">
        <f>I240+I241+I242+I243</f>
        <v>47.42</v>
      </c>
      <c r="J246" s="49">
        <f>J240+J241+J242</f>
        <v>505.74</v>
      </c>
      <c r="K246" s="49">
        <f>SUM(K240:K245)</f>
        <v>5.7200000000000006</v>
      </c>
      <c r="L246" s="49">
        <f>SUM(L240:L245)</f>
        <v>139.07999999999998</v>
      </c>
      <c r="M246" s="49">
        <f>SUM(M240:M245)</f>
        <v>394.54</v>
      </c>
      <c r="N246" s="50">
        <f>SUM(N240:N245)</f>
        <v>137.48999999999998</v>
      </c>
      <c r="O246" s="50">
        <f>SUM(O240:O245)</f>
        <v>5.93</v>
      </c>
    </row>
  </sheetData>
  <mergeCells count="123">
    <mergeCell ref="M1:O1"/>
    <mergeCell ref="B2:M2"/>
    <mergeCell ref="F3:G3"/>
    <mergeCell ref="H3:M3"/>
    <mergeCell ref="F4:G4"/>
    <mergeCell ref="H4:M4"/>
    <mergeCell ref="A5:A6"/>
    <mergeCell ref="B5:B6"/>
    <mergeCell ref="C5:C6"/>
    <mergeCell ref="D5:F5"/>
    <mergeCell ref="G5:G6"/>
    <mergeCell ref="H5:K5"/>
    <mergeCell ref="L5:O5"/>
    <mergeCell ref="A10:O10"/>
    <mergeCell ref="A16:B16"/>
    <mergeCell ref="A17:O17"/>
    <mergeCell ref="A25:B25"/>
    <mergeCell ref="A26:O26"/>
    <mergeCell ref="A30:A31"/>
    <mergeCell ref="B30:B31"/>
    <mergeCell ref="C30:C31"/>
    <mergeCell ref="D30:F30"/>
    <mergeCell ref="G30:G31"/>
    <mergeCell ref="H30:K30"/>
    <mergeCell ref="L30:O30"/>
    <mergeCell ref="A35:O35"/>
    <mergeCell ref="A41:B41"/>
    <mergeCell ref="A42:O42"/>
    <mergeCell ref="A49:B49"/>
    <mergeCell ref="A70:A71"/>
    <mergeCell ref="B70:B71"/>
    <mergeCell ref="C70:C71"/>
    <mergeCell ref="D70:F70"/>
    <mergeCell ref="G70:G71"/>
    <mergeCell ref="H70:K70"/>
    <mergeCell ref="L70:O70"/>
    <mergeCell ref="A75:O75"/>
    <mergeCell ref="A80:B80"/>
    <mergeCell ref="A81:O81"/>
    <mergeCell ref="A88:B88"/>
    <mergeCell ref="A89:O90"/>
    <mergeCell ref="A93:A94"/>
    <mergeCell ref="B93:B94"/>
    <mergeCell ref="C93:C94"/>
    <mergeCell ref="D93:F93"/>
    <mergeCell ref="G93:G94"/>
    <mergeCell ref="H93:K93"/>
    <mergeCell ref="L93:O93"/>
    <mergeCell ref="A98:O98"/>
    <mergeCell ref="A104:B104"/>
    <mergeCell ref="A105:O105"/>
    <mergeCell ref="A112:B112"/>
    <mergeCell ref="A115:A116"/>
    <mergeCell ref="B115:B116"/>
    <mergeCell ref="C115:C116"/>
    <mergeCell ref="D115:F115"/>
    <mergeCell ref="G115:G116"/>
    <mergeCell ref="H115:K115"/>
    <mergeCell ref="L115:O115"/>
    <mergeCell ref="A120:O120"/>
    <mergeCell ref="A126:B126"/>
    <mergeCell ref="A127:O127"/>
    <mergeCell ref="A135:B135"/>
    <mergeCell ref="A138:A139"/>
    <mergeCell ref="B138:B139"/>
    <mergeCell ref="C138:C139"/>
    <mergeCell ref="D138:F138"/>
    <mergeCell ref="G138:G139"/>
    <mergeCell ref="H138:K138"/>
    <mergeCell ref="L138:O138"/>
    <mergeCell ref="A143:O143"/>
    <mergeCell ref="A149:B149"/>
    <mergeCell ref="A150:O150"/>
    <mergeCell ref="A158:B158"/>
    <mergeCell ref="A161:A162"/>
    <mergeCell ref="B161:B162"/>
    <mergeCell ref="C161:C162"/>
    <mergeCell ref="D161:F161"/>
    <mergeCell ref="G161:G162"/>
    <mergeCell ref="H161:K161"/>
    <mergeCell ref="L161:O161"/>
    <mergeCell ref="A166:O166"/>
    <mergeCell ref="A172:B172"/>
    <mergeCell ref="A173:O173"/>
    <mergeCell ref="A180:B180"/>
    <mergeCell ref="J181:O181"/>
    <mergeCell ref="A182:O182"/>
    <mergeCell ref="A183:A184"/>
    <mergeCell ref="B183:B184"/>
    <mergeCell ref="C183:C184"/>
    <mergeCell ref="D183:F183"/>
    <mergeCell ref="G183:G184"/>
    <mergeCell ref="H183:K183"/>
    <mergeCell ref="L183:O183"/>
    <mergeCell ref="A188:O188"/>
    <mergeCell ref="A193:B193"/>
    <mergeCell ref="A194:O194"/>
    <mergeCell ref="A202:B202"/>
    <mergeCell ref="A203:O203"/>
    <mergeCell ref="A205:A206"/>
    <mergeCell ref="B205:B206"/>
    <mergeCell ref="C205:C206"/>
    <mergeCell ref="D205:F205"/>
    <mergeCell ref="G205:G206"/>
    <mergeCell ref="H205:K205"/>
    <mergeCell ref="L205:O205"/>
    <mergeCell ref="A233:O233"/>
    <mergeCell ref="A238:B238"/>
    <mergeCell ref="A239:O239"/>
    <mergeCell ref="A246:B246"/>
    <mergeCell ref="A210:O210"/>
    <mergeCell ref="A216:B216"/>
    <mergeCell ref="A217:O217"/>
    <mergeCell ref="A225:B225"/>
    <mergeCell ref="J226:O226"/>
    <mergeCell ref="A227:O227"/>
    <mergeCell ref="A228:A229"/>
    <mergeCell ref="B228:B229"/>
    <mergeCell ref="C228:C229"/>
    <mergeCell ref="D228:F228"/>
    <mergeCell ref="G228:G229"/>
    <mergeCell ref="H228:K228"/>
    <mergeCell ref="L228:O228"/>
  </mergeCells>
  <printOptions horizontalCentered="1" verticalCentered="1"/>
  <pageMargins left="0.23611111111111099" right="0.15763888888888899" top="0.39374999999999999" bottom="0.35416666666666702" header="0.511811023622047" footer="0.511811023622047"/>
  <pageSetup paperSize="9" scale="85" orientation="landscape" horizontalDpi="300" verticalDpi="300" r:id="rId1"/>
  <rowBreaks count="9" manualBreakCount="9">
    <brk id="25" max="16383" man="1"/>
    <brk id="62" max="14" man="1"/>
    <brk id="90" max="16383" man="1"/>
    <brk id="112" max="16383" man="1"/>
    <brk id="135" max="16383" man="1"/>
    <brk id="158" max="16383" man="1"/>
    <brk id="180" max="16383" man="1"/>
    <brk id="202" max="16383" man="1"/>
    <brk id="2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CE6F2"/>
  </sheetPr>
  <dimension ref="A1:AMJ428"/>
  <sheetViews>
    <sheetView view="pageBreakPreview" zoomScaleNormal="100" workbookViewId="0"/>
  </sheetViews>
  <sheetFormatPr defaultColWidth="9.140625" defaultRowHeight="16.5" outlineLevelRow="1" x14ac:dyDescent="0.3"/>
  <cols>
    <col min="1" max="1" width="43.28515625" style="20" customWidth="1"/>
    <col min="2" max="2" width="7" style="20" customWidth="1"/>
    <col min="3" max="4" width="8.42578125" style="20" customWidth="1"/>
    <col min="5" max="5" width="9.42578125" style="20" customWidth="1"/>
    <col min="6" max="6" width="8.140625" style="20" customWidth="1"/>
    <col min="7" max="8" width="10.28515625" style="20" customWidth="1"/>
    <col min="9" max="10" width="9.42578125" style="20" customWidth="1"/>
    <col min="11" max="11" width="8.140625" style="20" customWidth="1"/>
    <col min="12" max="13" width="8.85546875" style="20" customWidth="1"/>
    <col min="14" max="15" width="8.42578125" style="20" customWidth="1"/>
    <col min="16" max="16" width="8.28515625" style="20" customWidth="1"/>
    <col min="17" max="17" width="9" style="20" customWidth="1"/>
    <col min="18" max="18" width="10.7109375" style="20" customWidth="1"/>
    <col min="19" max="19" width="8.42578125" style="20" customWidth="1"/>
    <col min="20" max="20" width="8.28515625" style="20" customWidth="1"/>
    <col min="21" max="21" width="9" style="20" customWidth="1"/>
    <col min="22" max="23" width="10.7109375" style="20" customWidth="1"/>
    <col min="24" max="1024" width="9.140625" style="20"/>
  </cols>
  <sheetData>
    <row r="1" spans="1:23" ht="16.5" customHeigh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R1" s="71"/>
      <c r="V1" s="176" t="s">
        <v>241</v>
      </c>
      <c r="W1" s="176"/>
    </row>
    <row r="2" spans="1:23" ht="34.5" customHeight="1" x14ac:dyDescent="0.3">
      <c r="A2" s="170" t="s">
        <v>242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3" x14ac:dyDescent="0.3">
      <c r="A3" s="72" t="s">
        <v>243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S3" s="30"/>
    </row>
    <row r="4" spans="1:23" x14ac:dyDescent="0.3">
      <c r="A4" s="72" t="s">
        <v>244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S4" s="29"/>
    </row>
    <row r="5" spans="1:23" ht="16.5" customHeight="1" outlineLevel="1" x14ac:dyDescent="0.3">
      <c r="A5" s="177"/>
      <c r="B5" s="177" t="s">
        <v>155</v>
      </c>
      <c r="C5" s="177" t="s">
        <v>156</v>
      </c>
      <c r="D5" s="177"/>
      <c r="E5" s="177"/>
      <c r="F5" s="177"/>
      <c r="G5" s="177" t="s">
        <v>157</v>
      </c>
      <c r="H5" s="177" t="s">
        <v>245</v>
      </c>
      <c r="I5" s="177" t="s">
        <v>158</v>
      </c>
      <c r="J5" s="177"/>
      <c r="K5" s="177"/>
      <c r="L5" s="177"/>
      <c r="M5" s="177"/>
      <c r="N5" s="177"/>
      <c r="O5" s="177" t="s">
        <v>159</v>
      </c>
      <c r="P5" s="177"/>
      <c r="Q5" s="177"/>
      <c r="R5" s="177"/>
      <c r="S5" s="177"/>
      <c r="T5" s="177"/>
      <c r="U5" s="177"/>
      <c r="V5" s="177"/>
      <c r="W5" s="177" t="s">
        <v>246</v>
      </c>
    </row>
    <row r="6" spans="1:23" outlineLevel="1" x14ac:dyDescent="0.3">
      <c r="A6" s="177"/>
      <c r="B6" s="177"/>
      <c r="C6" s="73" t="s">
        <v>160</v>
      </c>
      <c r="D6" s="73" t="s">
        <v>247</v>
      </c>
      <c r="E6" s="73" t="s">
        <v>161</v>
      </c>
      <c r="F6" s="73" t="s">
        <v>162</v>
      </c>
      <c r="G6" s="177"/>
      <c r="H6" s="177"/>
      <c r="I6" s="73" t="s">
        <v>163</v>
      </c>
      <c r="J6" s="73" t="s">
        <v>248</v>
      </c>
      <c r="K6" s="73" t="s">
        <v>164</v>
      </c>
      <c r="L6" s="73" t="s">
        <v>165</v>
      </c>
      <c r="M6" s="73" t="s">
        <v>249</v>
      </c>
      <c r="N6" s="73" t="s">
        <v>166</v>
      </c>
      <c r="O6" s="73" t="s">
        <v>167</v>
      </c>
      <c r="P6" s="73" t="s">
        <v>168</v>
      </c>
      <c r="Q6" s="73" t="s">
        <v>169</v>
      </c>
      <c r="R6" s="73" t="s">
        <v>170</v>
      </c>
      <c r="S6" s="73" t="s">
        <v>250</v>
      </c>
      <c r="T6" s="73" t="s">
        <v>251</v>
      </c>
      <c r="U6" s="73" t="s">
        <v>252</v>
      </c>
      <c r="V6" s="73" t="s">
        <v>253</v>
      </c>
      <c r="W6" s="177"/>
    </row>
    <row r="7" spans="1:23" outlineLevel="1" x14ac:dyDescent="0.3">
      <c r="A7" s="74" t="s">
        <v>254</v>
      </c>
      <c r="B7" s="75">
        <v>604</v>
      </c>
      <c r="C7" s="76">
        <v>25.09</v>
      </c>
      <c r="D7" s="76">
        <v>16.32</v>
      </c>
      <c r="E7" s="76">
        <v>20.39</v>
      </c>
      <c r="F7" s="76">
        <v>84.79</v>
      </c>
      <c r="G7" s="76">
        <v>628.02</v>
      </c>
      <c r="H7" s="76">
        <v>149.34</v>
      </c>
      <c r="I7" s="76">
        <v>0.39</v>
      </c>
      <c r="J7" s="76">
        <v>0.45</v>
      </c>
      <c r="K7" s="76">
        <v>24.54</v>
      </c>
      <c r="L7" s="76">
        <v>304.5</v>
      </c>
      <c r="M7" s="76">
        <v>0.63</v>
      </c>
      <c r="N7" s="76">
        <v>2.3199999999999998</v>
      </c>
      <c r="O7" s="76">
        <v>248.92</v>
      </c>
      <c r="P7" s="76">
        <v>398.57</v>
      </c>
      <c r="Q7" s="76">
        <v>110.98</v>
      </c>
      <c r="R7" s="76">
        <v>6.34</v>
      </c>
      <c r="S7" s="77">
        <v>448.23</v>
      </c>
      <c r="T7" s="77">
        <v>22.18</v>
      </c>
      <c r="U7" s="77">
        <v>18.68</v>
      </c>
      <c r="V7" s="77">
        <v>0.63</v>
      </c>
      <c r="W7" s="77">
        <v>0.39</v>
      </c>
    </row>
    <row r="8" spans="1:23" outlineLevel="1" x14ac:dyDescent="0.3">
      <c r="A8" s="74" t="s">
        <v>255</v>
      </c>
      <c r="B8" s="78"/>
      <c r="C8" s="79">
        <v>28</v>
      </c>
      <c r="D8" s="80">
        <f>D7/C7</f>
        <v>0.65045834994021523</v>
      </c>
      <c r="E8" s="79">
        <v>22</v>
      </c>
      <c r="F8" s="79">
        <v>22</v>
      </c>
      <c r="G8" s="79">
        <v>23</v>
      </c>
      <c r="H8" s="81">
        <f>H7/H18</f>
        <v>0.49780000000000002</v>
      </c>
      <c r="I8" s="79">
        <v>28</v>
      </c>
      <c r="J8" s="81">
        <f>J7/J18</f>
        <v>0.28125</v>
      </c>
      <c r="K8" s="79">
        <v>35</v>
      </c>
      <c r="L8" s="79">
        <v>34</v>
      </c>
      <c r="M8" s="81">
        <f>M7/M18</f>
        <v>6.3E-2</v>
      </c>
      <c r="N8" s="79">
        <v>15</v>
      </c>
      <c r="O8" s="79">
        <v>21</v>
      </c>
      <c r="P8" s="79">
        <v>33</v>
      </c>
      <c r="Q8" s="79">
        <v>37</v>
      </c>
      <c r="R8" s="79">
        <v>35</v>
      </c>
      <c r="S8" s="81">
        <f>S7/S18</f>
        <v>0.373525</v>
      </c>
      <c r="T8" s="81">
        <f>T7/T18</f>
        <v>0.2218</v>
      </c>
      <c r="U8" s="81">
        <f>U7/U18</f>
        <v>0.37359999999999999</v>
      </c>
      <c r="V8" s="81">
        <f>V7/V18</f>
        <v>0.1575</v>
      </c>
      <c r="W8" s="81">
        <f>W7/W18</f>
        <v>0.19500000000000001</v>
      </c>
    </row>
    <row r="9" spans="1:23" outlineLevel="1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</row>
    <row r="10" spans="1:23" outlineLevel="1" x14ac:dyDescent="0.3">
      <c r="A10" s="74" t="s">
        <v>256</v>
      </c>
      <c r="B10" s="75">
        <v>936</v>
      </c>
      <c r="C10" s="76">
        <v>37.24</v>
      </c>
      <c r="D10" s="76">
        <v>24.51</v>
      </c>
      <c r="E10" s="76">
        <v>30.95</v>
      </c>
      <c r="F10" s="76">
        <v>129.33000000000001</v>
      </c>
      <c r="G10" s="76">
        <v>936.21</v>
      </c>
      <c r="H10" s="76">
        <v>58.53</v>
      </c>
      <c r="I10" s="76">
        <v>0.83</v>
      </c>
      <c r="J10" s="76">
        <v>0.63</v>
      </c>
      <c r="K10" s="76">
        <v>87.44</v>
      </c>
      <c r="L10" s="82">
        <v>1384.41</v>
      </c>
      <c r="M10" s="82">
        <v>0.36</v>
      </c>
      <c r="N10" s="76">
        <v>8.41</v>
      </c>
      <c r="O10" s="76">
        <v>179.34</v>
      </c>
      <c r="P10" s="76">
        <v>580.67999999999995</v>
      </c>
      <c r="Q10" s="76">
        <v>177.75</v>
      </c>
      <c r="R10" s="76">
        <v>9.32</v>
      </c>
      <c r="S10" s="77">
        <v>780.81</v>
      </c>
      <c r="T10" s="77">
        <v>33.78</v>
      </c>
      <c r="U10" s="77">
        <v>13.65</v>
      </c>
      <c r="V10" s="77">
        <v>0.75</v>
      </c>
      <c r="W10" s="77">
        <v>0.57999999999999996</v>
      </c>
    </row>
    <row r="11" spans="1:23" outlineLevel="1" x14ac:dyDescent="0.3">
      <c r="A11" s="74" t="s">
        <v>255</v>
      </c>
      <c r="B11" s="78"/>
      <c r="C11" s="79">
        <v>41</v>
      </c>
      <c r="D11" s="80">
        <f>D10/C10</f>
        <v>0.65816326530612246</v>
      </c>
      <c r="E11" s="79">
        <v>34</v>
      </c>
      <c r="F11" s="79">
        <v>34</v>
      </c>
      <c r="G11" s="79">
        <v>34</v>
      </c>
      <c r="H11" s="81">
        <f>H10/H18</f>
        <v>0.1951</v>
      </c>
      <c r="I11" s="79">
        <v>59</v>
      </c>
      <c r="J11" s="81">
        <f>J10/J18</f>
        <v>0.39374999999999999</v>
      </c>
      <c r="K11" s="79">
        <v>125</v>
      </c>
      <c r="L11" s="79">
        <v>154</v>
      </c>
      <c r="M11" s="81">
        <f>M10/M18</f>
        <v>3.5999999999999997E-2</v>
      </c>
      <c r="N11" s="79">
        <v>56</v>
      </c>
      <c r="O11" s="79">
        <v>15</v>
      </c>
      <c r="P11" s="79">
        <v>48</v>
      </c>
      <c r="Q11" s="79">
        <v>59</v>
      </c>
      <c r="R11" s="79">
        <v>52</v>
      </c>
      <c r="S11" s="81">
        <f>S10/S18</f>
        <v>0.650675</v>
      </c>
      <c r="T11" s="81">
        <f>T10/T18</f>
        <v>0.33779999999999999</v>
      </c>
      <c r="U11" s="81">
        <f>U10/U18</f>
        <v>0.27300000000000002</v>
      </c>
      <c r="V11" s="81">
        <f>V10/V18</f>
        <v>0.1875</v>
      </c>
      <c r="W11" s="81">
        <f>W10/W18</f>
        <v>0.28999999999999998</v>
      </c>
    </row>
    <row r="12" spans="1:23" outlineLevel="1" x14ac:dyDescent="0.3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</row>
    <row r="13" spans="1:23" outlineLevel="1" x14ac:dyDescent="0.3">
      <c r="A13" s="74" t="s">
        <v>257</v>
      </c>
      <c r="B13" s="75">
        <v>367</v>
      </c>
      <c r="C13" s="76">
        <v>10.16</v>
      </c>
      <c r="D13" s="76">
        <v>6.11</v>
      </c>
      <c r="E13" s="76">
        <v>10.4</v>
      </c>
      <c r="F13" s="76">
        <v>50.07</v>
      </c>
      <c r="G13" s="76">
        <v>340.25</v>
      </c>
      <c r="H13" s="76">
        <v>44.32</v>
      </c>
      <c r="I13" s="76">
        <v>0.14000000000000001</v>
      </c>
      <c r="J13" s="76">
        <v>0.25</v>
      </c>
      <c r="K13" s="76">
        <v>27.64</v>
      </c>
      <c r="L13" s="76">
        <v>71.88</v>
      </c>
      <c r="M13" s="76">
        <v>0.17</v>
      </c>
      <c r="N13" s="76">
        <v>1.55</v>
      </c>
      <c r="O13" s="76">
        <v>188.06</v>
      </c>
      <c r="P13" s="76">
        <v>192.31</v>
      </c>
      <c r="Q13" s="76">
        <v>42.58</v>
      </c>
      <c r="R13" s="76">
        <v>2.77</v>
      </c>
      <c r="S13" s="77">
        <v>135.53</v>
      </c>
      <c r="T13" s="77">
        <v>5.45</v>
      </c>
      <c r="U13" s="77">
        <v>6.03</v>
      </c>
      <c r="V13" s="77">
        <v>0.05</v>
      </c>
      <c r="W13" s="77">
        <v>0.03</v>
      </c>
    </row>
    <row r="14" spans="1:23" outlineLevel="1" x14ac:dyDescent="0.3">
      <c r="A14" s="74" t="s">
        <v>255</v>
      </c>
      <c r="B14" s="78"/>
      <c r="C14" s="79">
        <v>11</v>
      </c>
      <c r="D14" s="80">
        <f>D13/C13</f>
        <v>0.60137795275590555</v>
      </c>
      <c r="E14" s="79">
        <v>11</v>
      </c>
      <c r="F14" s="79">
        <v>13</v>
      </c>
      <c r="G14" s="79">
        <v>13</v>
      </c>
      <c r="H14" s="81">
        <f>H13/H18</f>
        <v>0.14773333333333333</v>
      </c>
      <c r="I14" s="79">
        <v>10</v>
      </c>
      <c r="J14" s="81">
        <f>J13/J18</f>
        <v>0.15625</v>
      </c>
      <c r="K14" s="79">
        <v>39</v>
      </c>
      <c r="L14" s="79">
        <v>8</v>
      </c>
      <c r="M14" s="81">
        <f>M13/M18</f>
        <v>1.7000000000000001E-2</v>
      </c>
      <c r="N14" s="79">
        <v>10</v>
      </c>
      <c r="O14" s="79">
        <v>16</v>
      </c>
      <c r="P14" s="79">
        <v>16</v>
      </c>
      <c r="Q14" s="79">
        <v>14</v>
      </c>
      <c r="R14" s="79">
        <v>15</v>
      </c>
      <c r="S14" s="81">
        <f>S13/S18</f>
        <v>0.11294166666666666</v>
      </c>
      <c r="T14" s="81">
        <f>T13/T18</f>
        <v>5.45E-2</v>
      </c>
      <c r="U14" s="81">
        <f>U13/U18</f>
        <v>0.1206</v>
      </c>
      <c r="V14" s="81">
        <f>V13/V18</f>
        <v>1.2500000000000001E-2</v>
      </c>
      <c r="W14" s="81">
        <f>W13/W18</f>
        <v>1.4999999999999999E-2</v>
      </c>
    </row>
    <row r="15" spans="1:23" outlineLevel="1" x14ac:dyDescent="0.3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16" spans="1:23" outlineLevel="1" x14ac:dyDescent="0.3">
      <c r="A16" s="74" t="s">
        <v>258</v>
      </c>
      <c r="B16" s="83">
        <v>1907</v>
      </c>
      <c r="C16" s="84">
        <v>72</v>
      </c>
      <c r="D16" s="77">
        <f>D10+D7+D13</f>
        <v>46.94</v>
      </c>
      <c r="E16" s="84">
        <v>62</v>
      </c>
      <c r="F16" s="84">
        <v>264</v>
      </c>
      <c r="G16" s="85">
        <v>1904</v>
      </c>
      <c r="H16" s="77">
        <f>H10+H7+H13</f>
        <v>252.19</v>
      </c>
      <c r="I16" s="84">
        <v>1</v>
      </c>
      <c r="J16" s="77">
        <f>J10+J7+J13</f>
        <v>1.33</v>
      </c>
      <c r="K16" s="84">
        <v>140</v>
      </c>
      <c r="L16" s="85">
        <v>1761</v>
      </c>
      <c r="M16" s="77">
        <f>M10+M7+M13</f>
        <v>1.1599999999999999</v>
      </c>
      <c r="N16" s="84">
        <v>12</v>
      </c>
      <c r="O16" s="84">
        <v>616</v>
      </c>
      <c r="P16" s="85">
        <v>1172</v>
      </c>
      <c r="Q16" s="84">
        <v>331</v>
      </c>
      <c r="R16" s="84">
        <v>18</v>
      </c>
      <c r="S16" s="77">
        <f>S10+S7+S13</f>
        <v>1364.57</v>
      </c>
      <c r="T16" s="77">
        <f>T10+T7+T13</f>
        <v>61.410000000000004</v>
      </c>
      <c r="U16" s="77">
        <f>U10+U7+U13</f>
        <v>38.36</v>
      </c>
      <c r="V16" s="77">
        <f>V10+V7+V13</f>
        <v>1.43</v>
      </c>
      <c r="W16" s="77">
        <f>W10+W7+W13</f>
        <v>1</v>
      </c>
    </row>
    <row r="17" spans="1:23" outlineLevel="1" x14ac:dyDescent="0.3">
      <c r="A17" s="74" t="s">
        <v>255</v>
      </c>
      <c r="B17" s="78"/>
      <c r="C17" s="79">
        <v>81</v>
      </c>
      <c r="D17" s="80">
        <f>D16/C16</f>
        <v>0.65194444444444444</v>
      </c>
      <c r="E17" s="79">
        <v>67</v>
      </c>
      <c r="F17" s="79">
        <v>69</v>
      </c>
      <c r="G17" s="79">
        <v>70</v>
      </c>
      <c r="H17" s="81">
        <f>H16/H18</f>
        <v>0.84063333333333334</v>
      </c>
      <c r="I17" s="86">
        <v>0.97</v>
      </c>
      <c r="J17" s="81">
        <f>J16/J18</f>
        <v>0.83125000000000004</v>
      </c>
      <c r="K17" s="86">
        <v>1.99</v>
      </c>
      <c r="L17" s="86">
        <v>1.96</v>
      </c>
      <c r="M17" s="81">
        <f>M16/M18</f>
        <v>0.11599999999999999</v>
      </c>
      <c r="N17" s="86">
        <v>0.82</v>
      </c>
      <c r="O17" s="86">
        <v>0.51</v>
      </c>
      <c r="P17" s="86">
        <v>0.98</v>
      </c>
      <c r="Q17" s="86">
        <v>1.1000000000000001</v>
      </c>
      <c r="R17" s="86">
        <v>1.02</v>
      </c>
      <c r="S17" s="81">
        <f>S16/S18</f>
        <v>1.1371416666666667</v>
      </c>
      <c r="T17" s="81">
        <f>T16/T18</f>
        <v>0.61410000000000009</v>
      </c>
      <c r="U17" s="81">
        <f>U16/U18</f>
        <v>0.76719999999999999</v>
      </c>
      <c r="V17" s="81">
        <f>V16/V18</f>
        <v>0.35749999999999998</v>
      </c>
      <c r="W17" s="81">
        <f>W16/W18</f>
        <v>0.5</v>
      </c>
    </row>
    <row r="18" spans="1:23" ht="49.5" outlineLevel="1" x14ac:dyDescent="0.3">
      <c r="A18" s="74" t="s">
        <v>259</v>
      </c>
      <c r="B18" s="78"/>
      <c r="C18" s="84">
        <v>90</v>
      </c>
      <c r="D18" s="84" t="s">
        <v>260</v>
      </c>
      <c r="E18" s="84">
        <v>92</v>
      </c>
      <c r="F18" s="84">
        <v>383</v>
      </c>
      <c r="G18" s="85">
        <v>2720</v>
      </c>
      <c r="H18" s="85">
        <v>300</v>
      </c>
      <c r="I18" s="87">
        <v>1.4</v>
      </c>
      <c r="J18" s="87">
        <v>1.6</v>
      </c>
      <c r="K18" s="84">
        <v>70</v>
      </c>
      <c r="L18" s="84">
        <v>900</v>
      </c>
      <c r="M18" s="84">
        <v>10</v>
      </c>
      <c r="N18" s="84">
        <v>15</v>
      </c>
      <c r="O18" s="85">
        <v>1200</v>
      </c>
      <c r="P18" s="85">
        <v>1200</v>
      </c>
      <c r="Q18" s="84">
        <v>300</v>
      </c>
      <c r="R18" s="84">
        <v>18</v>
      </c>
      <c r="S18" s="85">
        <v>1200</v>
      </c>
      <c r="T18" s="85">
        <v>100</v>
      </c>
      <c r="U18" s="84">
        <v>50</v>
      </c>
      <c r="V18" s="84">
        <v>4</v>
      </c>
      <c r="W18" s="87">
        <v>2</v>
      </c>
    </row>
    <row r="19" spans="1:23" outlineLevel="1" x14ac:dyDescent="0.3"/>
    <row r="20" spans="1:23" outlineLevel="1" x14ac:dyDescent="0.3"/>
    <row r="21" spans="1:23" outlineLevel="1" x14ac:dyDescent="0.3"/>
    <row r="22" spans="1:23" outlineLevel="1" x14ac:dyDescent="0.3"/>
    <row r="23" spans="1:23" outlineLevel="1" x14ac:dyDescent="0.3"/>
    <row r="24" spans="1:23" outlineLevel="1" x14ac:dyDescent="0.3"/>
    <row r="25" spans="1:23" outlineLevel="1" x14ac:dyDescent="0.3"/>
    <row r="26" spans="1:23" outlineLevel="1" x14ac:dyDescent="0.3"/>
    <row r="27" spans="1:23" outlineLevel="1" x14ac:dyDescent="0.3"/>
    <row r="28" spans="1:23" outlineLevel="1" x14ac:dyDescent="0.3"/>
    <row r="29" spans="1:23" outlineLevel="1" x14ac:dyDescent="0.3"/>
    <row r="30" spans="1:23" outlineLevel="1" x14ac:dyDescent="0.3"/>
    <row r="31" spans="1:23" outlineLevel="1" x14ac:dyDescent="0.3"/>
    <row r="32" spans="1:23" outlineLevel="1" x14ac:dyDescent="0.3"/>
    <row r="33" outlineLevel="1" x14ac:dyDescent="0.3"/>
    <row r="34" outlineLevel="1" x14ac:dyDescent="0.3"/>
    <row r="35" outlineLevel="1" x14ac:dyDescent="0.3"/>
    <row r="36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outlineLevel="1" x14ac:dyDescent="0.3"/>
    <row r="45" outlineLevel="1" x14ac:dyDescent="0.3"/>
    <row r="46" outlineLevel="1" x14ac:dyDescent="0.3"/>
    <row r="47" outlineLevel="1" x14ac:dyDescent="0.3"/>
    <row r="48" outlineLevel="1" x14ac:dyDescent="0.3"/>
    <row r="49" outlineLevel="1" x14ac:dyDescent="0.3"/>
    <row r="50" outlineLevel="1" x14ac:dyDescent="0.3"/>
    <row r="51" outlineLevel="1" x14ac:dyDescent="0.3"/>
    <row r="52" outlineLevel="1" x14ac:dyDescent="0.3"/>
    <row r="53" outlineLevel="1" x14ac:dyDescent="0.3"/>
    <row r="54" outlineLevel="1" x14ac:dyDescent="0.3"/>
    <row r="55" outlineLevel="1" x14ac:dyDescent="0.3"/>
    <row r="56" outlineLevel="1" x14ac:dyDescent="0.3"/>
    <row r="57" outlineLevel="1" x14ac:dyDescent="0.3"/>
    <row r="58" ht="12.75" customHeight="1" outlineLevel="1" x14ac:dyDescent="0.3"/>
    <row r="59" ht="12.75" customHeight="1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2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7" outlineLevel="1" x14ac:dyDescent="0.3"/>
    <row r="78" outlineLevel="1" x14ac:dyDescent="0.3"/>
    <row r="79" outlineLevel="1" x14ac:dyDescent="0.3"/>
    <row r="80" outlineLevel="1" x14ac:dyDescent="0.3"/>
    <row r="81" outlineLevel="1" x14ac:dyDescent="0.3"/>
    <row r="82" outlineLevel="1" x14ac:dyDescent="0.3"/>
    <row r="83" outlineLevel="1" x14ac:dyDescent="0.3"/>
    <row r="84" outlineLevel="1" x14ac:dyDescent="0.3"/>
    <row r="85" outlineLevel="1" x14ac:dyDescent="0.3"/>
    <row r="86" outlineLevel="1" x14ac:dyDescent="0.3"/>
    <row r="87" outlineLevel="1" x14ac:dyDescent="0.3"/>
    <row r="88" outlineLevel="1" x14ac:dyDescent="0.3"/>
    <row r="89" outlineLevel="1" x14ac:dyDescent="0.3"/>
    <row r="90" outlineLevel="1" x14ac:dyDescent="0.3"/>
    <row r="91" outlineLevel="1" x14ac:dyDescent="0.3"/>
    <row r="92" outlineLevel="1" x14ac:dyDescent="0.3"/>
    <row r="93" outlineLevel="1" x14ac:dyDescent="0.3"/>
    <row r="94" outlineLevel="1" x14ac:dyDescent="0.3"/>
    <row r="95" outlineLevel="1" x14ac:dyDescent="0.3"/>
    <row r="96" outlineLevel="1" x14ac:dyDescent="0.3"/>
    <row r="97" outlineLevel="1" x14ac:dyDescent="0.3"/>
    <row r="98" ht="12.75" customHeight="1" outlineLevel="1" x14ac:dyDescent="0.3"/>
    <row r="99" ht="12.75" customHeight="1" outlineLevel="1" x14ac:dyDescent="0.3"/>
    <row r="100" outlineLevel="1" x14ac:dyDescent="0.3"/>
    <row r="101" outlineLevel="1" x14ac:dyDescent="0.3"/>
    <row r="102" outlineLevel="1" x14ac:dyDescent="0.3"/>
    <row r="103" outlineLevel="1" x14ac:dyDescent="0.3"/>
    <row r="104" outlineLevel="1" x14ac:dyDescent="0.3"/>
    <row r="105" outlineLevel="1" x14ac:dyDescent="0.3"/>
    <row r="106" outlineLevel="1" x14ac:dyDescent="0.3"/>
    <row r="107" outlineLevel="1" x14ac:dyDescent="0.3"/>
    <row r="108" outlineLevel="1" x14ac:dyDescent="0.3"/>
    <row r="109" outlineLevel="1" x14ac:dyDescent="0.3"/>
    <row r="110" outlineLevel="1" x14ac:dyDescent="0.3"/>
    <row r="111" outlineLevel="1" x14ac:dyDescent="0.3"/>
    <row r="112" outlineLevel="1" x14ac:dyDescent="0.3"/>
    <row r="113" outlineLevel="1" x14ac:dyDescent="0.3"/>
    <row r="114" outlineLevel="1" x14ac:dyDescent="0.3"/>
    <row r="115" outlineLevel="1" x14ac:dyDescent="0.3"/>
    <row r="116" outlineLevel="1" x14ac:dyDescent="0.3"/>
    <row r="117" outlineLevel="1" x14ac:dyDescent="0.3"/>
    <row r="118" outlineLevel="1" x14ac:dyDescent="0.3"/>
    <row r="119" outlineLevel="1" x14ac:dyDescent="0.3"/>
    <row r="120" outlineLevel="1" x14ac:dyDescent="0.3"/>
    <row r="121" outlineLevel="1" x14ac:dyDescent="0.3"/>
    <row r="122" outlineLevel="1" x14ac:dyDescent="0.3"/>
    <row r="123" outlineLevel="1" x14ac:dyDescent="0.3"/>
    <row r="124" outlineLevel="1" x14ac:dyDescent="0.3"/>
    <row r="125" outlineLevel="1" x14ac:dyDescent="0.3"/>
    <row r="126" outlineLevel="1" x14ac:dyDescent="0.3"/>
    <row r="127" outlineLevel="1" x14ac:dyDescent="0.3"/>
    <row r="128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38" outlineLevel="1" x14ac:dyDescent="0.3"/>
    <row r="139" ht="12.75" customHeight="1" outlineLevel="1" x14ac:dyDescent="0.3"/>
    <row r="140" ht="12.75" customHeight="1" outlineLevel="1" x14ac:dyDescent="0.3"/>
    <row r="141" outlineLevel="1" x14ac:dyDescent="0.3"/>
    <row r="142" outlineLevel="1" x14ac:dyDescent="0.3"/>
    <row r="144" outlineLevel="1" x14ac:dyDescent="0.3"/>
    <row r="145" outlineLevel="1" x14ac:dyDescent="0.3"/>
    <row r="146" outlineLevel="1" x14ac:dyDescent="0.3"/>
    <row r="147" outlineLevel="1" x14ac:dyDescent="0.3"/>
    <row r="148" ht="12.75" customHeight="1" outlineLevel="1" x14ac:dyDescent="0.3"/>
    <row r="149" outlineLevel="1" x14ac:dyDescent="0.3"/>
    <row r="150" outlineLevel="1" x14ac:dyDescent="0.3"/>
    <row r="151" outlineLevel="1" x14ac:dyDescent="0.3"/>
    <row r="152" outlineLevel="1" x14ac:dyDescent="0.3"/>
    <row r="154" outlineLevel="1" x14ac:dyDescent="0.3"/>
    <row r="155" outlineLevel="1" x14ac:dyDescent="0.3"/>
    <row r="156" outlineLevel="1" x14ac:dyDescent="0.3"/>
    <row r="157" outlineLevel="1" x14ac:dyDescent="0.3"/>
    <row r="160" outlineLevel="1" x14ac:dyDescent="0.3"/>
    <row r="161" outlineLevel="1" x14ac:dyDescent="0.3"/>
    <row r="162" outlineLevel="1" x14ac:dyDescent="0.3"/>
    <row r="163" outlineLevel="1" x14ac:dyDescent="0.3"/>
    <row r="164" outlineLevel="1" x14ac:dyDescent="0.3"/>
    <row r="165" outlineLevel="1" x14ac:dyDescent="0.3"/>
    <row r="166" outlineLevel="1" x14ac:dyDescent="0.3"/>
    <row r="167" outlineLevel="1" x14ac:dyDescent="0.3"/>
    <row r="168" outlineLevel="1" x14ac:dyDescent="0.3"/>
    <row r="170" outlineLevel="1" x14ac:dyDescent="0.3"/>
    <row r="171" outlineLevel="1" x14ac:dyDescent="0.3"/>
    <row r="172" outlineLevel="1" x14ac:dyDescent="0.3"/>
    <row r="173" ht="12.75" customHeight="1" outlineLevel="1" x14ac:dyDescent="0.3"/>
    <row r="174" ht="12.75" customHeight="1" outlineLevel="1" x14ac:dyDescent="0.3"/>
    <row r="175" ht="12.75" customHeight="1" outlineLevel="1" x14ac:dyDescent="0.3"/>
    <row r="176" ht="17.25" customHeight="1" outlineLevel="1" x14ac:dyDescent="0.3"/>
    <row r="178" ht="13.5" customHeight="1" outlineLevel="1" x14ac:dyDescent="0.3"/>
    <row r="179" ht="12.75" customHeight="1" outlineLevel="1" x14ac:dyDescent="0.3"/>
    <row r="180" outlineLevel="1" x14ac:dyDescent="0.3"/>
    <row r="181" outlineLevel="1" x14ac:dyDescent="0.3"/>
    <row r="182" ht="13.5" customHeight="1" x14ac:dyDescent="0.3"/>
    <row r="183" ht="12.75" customHeight="1" x14ac:dyDescent="0.3"/>
    <row r="184" outlineLevel="1" x14ac:dyDescent="0.3"/>
    <row r="185" outlineLevel="1" x14ac:dyDescent="0.3"/>
    <row r="186" outlineLevel="1" x14ac:dyDescent="0.3"/>
    <row r="187" outlineLevel="1" x14ac:dyDescent="0.3"/>
    <row r="188" outlineLevel="1" x14ac:dyDescent="0.3"/>
    <row r="189" ht="12.75" customHeight="1" outlineLevel="1" x14ac:dyDescent="0.3"/>
    <row r="190" outlineLevel="1" x14ac:dyDescent="0.3"/>
    <row r="191" outlineLevel="1" x14ac:dyDescent="0.3"/>
    <row r="192" outlineLevel="1" x14ac:dyDescent="0.3"/>
    <row r="193" outlineLevel="1" x14ac:dyDescent="0.3"/>
    <row r="194" outlineLevel="1" x14ac:dyDescent="0.3"/>
    <row r="196" outlineLevel="1" x14ac:dyDescent="0.3"/>
    <row r="197" outlineLevel="1" x14ac:dyDescent="0.3"/>
    <row r="198" outlineLevel="1" x14ac:dyDescent="0.3"/>
    <row r="199" outlineLevel="1" x14ac:dyDescent="0.3"/>
    <row r="200" outlineLevel="1" x14ac:dyDescent="0.3"/>
    <row r="201" outlineLevel="1" x14ac:dyDescent="0.3"/>
    <row r="202" outlineLevel="1" x14ac:dyDescent="0.3"/>
    <row r="203" outlineLevel="1" x14ac:dyDescent="0.3"/>
    <row r="205" outlineLevel="1" x14ac:dyDescent="0.3"/>
    <row r="206" outlineLevel="1" x14ac:dyDescent="0.3"/>
    <row r="207" outlineLevel="1" x14ac:dyDescent="0.3"/>
    <row r="208" outlineLevel="1" x14ac:dyDescent="0.3"/>
    <row r="211" outlineLevel="1" x14ac:dyDescent="0.3"/>
    <row r="212" outlineLevel="1" x14ac:dyDescent="0.3"/>
    <row r="213" outlineLevel="1" x14ac:dyDescent="0.3"/>
    <row r="214" outlineLevel="1" x14ac:dyDescent="0.3"/>
    <row r="215" ht="12.75" customHeight="1" outlineLevel="1" x14ac:dyDescent="0.3"/>
    <row r="216" ht="12.75" customHeight="1" outlineLevel="1" x14ac:dyDescent="0.3"/>
    <row r="217" outlineLevel="1" x14ac:dyDescent="0.3"/>
    <row r="218" ht="12.75" customHeight="1" outlineLevel="1" x14ac:dyDescent="0.3"/>
    <row r="219" ht="20.45" customHeight="1" outlineLevel="1" x14ac:dyDescent="0.3"/>
    <row r="220" outlineLevel="1" x14ac:dyDescent="0.3"/>
    <row r="221" ht="12.75" customHeight="1" outlineLevel="1" x14ac:dyDescent="0.3"/>
    <row r="222" ht="13.5" customHeight="1" x14ac:dyDescent="0.3"/>
    <row r="223" outlineLevel="1" x14ac:dyDescent="0.3"/>
    <row r="224" outlineLevel="1" x14ac:dyDescent="0.3"/>
    <row r="225" ht="12.75" customHeight="1" outlineLevel="1" x14ac:dyDescent="0.3"/>
    <row r="226" ht="12.75" customHeight="1" outlineLevel="1" x14ac:dyDescent="0.3"/>
    <row r="227" outlineLevel="1" x14ac:dyDescent="0.3"/>
    <row r="228" outlineLevel="1" x14ac:dyDescent="0.3"/>
    <row r="229" outlineLevel="1" x14ac:dyDescent="0.3"/>
    <row r="230" outlineLevel="1" x14ac:dyDescent="0.3"/>
    <row r="231" outlineLevel="1" x14ac:dyDescent="0.3"/>
    <row r="233" ht="13.5" customHeight="1" outlineLevel="1" x14ac:dyDescent="0.3"/>
    <row r="234" outlineLevel="1" x14ac:dyDescent="0.3"/>
    <row r="235" outlineLevel="1" x14ac:dyDescent="0.3"/>
    <row r="236" outlineLevel="1" x14ac:dyDescent="0.3"/>
    <row r="239" outlineLevel="1" x14ac:dyDescent="0.3"/>
    <row r="240" outlineLevel="1" x14ac:dyDescent="0.3"/>
    <row r="241" outlineLevel="1" x14ac:dyDescent="0.3"/>
    <row r="242" outlineLevel="1" x14ac:dyDescent="0.3"/>
    <row r="243" outlineLevel="1" x14ac:dyDescent="0.3"/>
    <row r="244" outlineLevel="1" x14ac:dyDescent="0.3"/>
    <row r="245" outlineLevel="1" x14ac:dyDescent="0.3"/>
    <row r="246" outlineLevel="1" x14ac:dyDescent="0.3"/>
    <row r="247" outlineLevel="1" x14ac:dyDescent="0.3"/>
    <row r="249" outlineLevel="1" x14ac:dyDescent="0.3"/>
    <row r="250" outlineLevel="1" x14ac:dyDescent="0.3"/>
    <row r="251" outlineLevel="1" x14ac:dyDescent="0.3"/>
    <row r="252" outlineLevel="1" x14ac:dyDescent="0.3"/>
    <row r="253" outlineLevel="1" x14ac:dyDescent="0.3"/>
    <row r="254" outlineLevel="1" x14ac:dyDescent="0.3"/>
    <row r="255" outlineLevel="1" x14ac:dyDescent="0.3"/>
    <row r="256" ht="12.75" customHeight="1" outlineLevel="1" x14ac:dyDescent="0.3"/>
    <row r="257" ht="27.75" customHeight="1" outlineLevel="1" x14ac:dyDescent="0.3"/>
    <row r="259" outlineLevel="1" x14ac:dyDescent="0.3"/>
    <row r="260" ht="12.75" customHeight="1" outlineLevel="1" x14ac:dyDescent="0.3"/>
    <row r="261" ht="22.9" customHeight="1" outlineLevel="1" x14ac:dyDescent="0.3"/>
    <row r="262" outlineLevel="1" x14ac:dyDescent="0.3"/>
    <row r="263" ht="13.5" customHeight="1" x14ac:dyDescent="0.3"/>
    <row r="264" ht="12.75" customHeight="1" x14ac:dyDescent="0.3"/>
    <row r="265" outlineLevel="1" x14ac:dyDescent="0.3"/>
    <row r="266" outlineLevel="1" x14ac:dyDescent="0.3"/>
    <row r="267" ht="12.75" customHeight="1" outlineLevel="1" x14ac:dyDescent="0.3"/>
    <row r="268" ht="13.5" customHeight="1" outlineLevel="1" x14ac:dyDescent="0.3"/>
    <row r="269" outlineLevel="1" x14ac:dyDescent="0.3"/>
    <row r="270" outlineLevel="1" x14ac:dyDescent="0.3"/>
    <row r="271" outlineLevel="1" x14ac:dyDescent="0.3"/>
    <row r="272" outlineLevel="1" x14ac:dyDescent="0.3"/>
    <row r="273" outlineLevel="1" x14ac:dyDescent="0.3"/>
    <row r="274" ht="12.75" customHeight="1" outlineLevel="1" x14ac:dyDescent="0.3"/>
    <row r="276" outlineLevel="1" x14ac:dyDescent="0.3"/>
    <row r="277" outlineLevel="1" x14ac:dyDescent="0.3"/>
    <row r="278" outlineLevel="1" x14ac:dyDescent="0.3"/>
    <row r="279" outlineLevel="1" x14ac:dyDescent="0.3"/>
    <row r="280" outlineLevel="1" x14ac:dyDescent="0.3"/>
    <row r="281" outlineLevel="1" x14ac:dyDescent="0.3"/>
    <row r="282" outlineLevel="1" x14ac:dyDescent="0.3"/>
    <row r="283" outlineLevel="1" x14ac:dyDescent="0.3"/>
    <row r="285" outlineLevel="1" x14ac:dyDescent="0.3"/>
    <row r="286" outlineLevel="1" x14ac:dyDescent="0.3"/>
    <row r="287" outlineLevel="1" x14ac:dyDescent="0.3"/>
    <row r="288" outlineLevel="1" x14ac:dyDescent="0.3"/>
    <row r="291" outlineLevel="1" x14ac:dyDescent="0.3"/>
    <row r="292" outlineLevel="1" x14ac:dyDescent="0.3"/>
    <row r="293" outlineLevel="1" x14ac:dyDescent="0.3"/>
    <row r="294" outlineLevel="1" x14ac:dyDescent="0.3"/>
    <row r="295" outlineLevel="1" x14ac:dyDescent="0.3"/>
    <row r="296" outlineLevel="1" x14ac:dyDescent="0.3"/>
    <row r="297" ht="12.75" customHeight="1" outlineLevel="1" x14ac:dyDescent="0.3"/>
    <row r="298" ht="12.75" customHeight="1" outlineLevel="1" x14ac:dyDescent="0.3"/>
    <row r="300" outlineLevel="1" x14ac:dyDescent="0.3"/>
    <row r="301" outlineLevel="1" x14ac:dyDescent="0.3"/>
    <row r="302" ht="29.25" customHeight="1" outlineLevel="1" x14ac:dyDescent="0.3"/>
    <row r="303" ht="12.75" customHeight="1" outlineLevel="1" x14ac:dyDescent="0.3"/>
    <row r="304" ht="12.75" customHeight="1" outlineLevel="1" x14ac:dyDescent="0.3"/>
    <row r="305" outlineLevel="1" x14ac:dyDescent="0.3"/>
    <row r="306" ht="12.75" customHeight="1" outlineLevel="1" x14ac:dyDescent="0.3"/>
    <row r="307" ht="24" customHeight="1" outlineLevel="1" x14ac:dyDescent="0.3"/>
    <row r="308" outlineLevel="1" x14ac:dyDescent="0.3"/>
    <row r="309" ht="13.5" customHeight="1" x14ac:dyDescent="0.3"/>
    <row r="310" ht="13.5" customHeight="1" outlineLevel="1" x14ac:dyDescent="0.3"/>
    <row r="311" outlineLevel="1" x14ac:dyDescent="0.3"/>
    <row r="312" outlineLevel="1" x14ac:dyDescent="0.3"/>
    <row r="313" outlineLevel="1" x14ac:dyDescent="0.3"/>
    <row r="316" outlineLevel="1" x14ac:dyDescent="0.3"/>
    <row r="317" ht="25.5" customHeight="1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8" outlineLevel="1" x14ac:dyDescent="0.3"/>
    <row r="329" outlineLevel="1" x14ac:dyDescent="0.3"/>
    <row r="330" ht="12.75" customHeight="1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8" ht="13.5" customHeight="1" outlineLevel="1" x14ac:dyDescent="0.3"/>
    <row r="339" ht="27" customHeight="1" outlineLevel="1" x14ac:dyDescent="0.3"/>
    <row r="340" outlineLevel="1" x14ac:dyDescent="0.3"/>
    <row r="341" outlineLevel="1" x14ac:dyDescent="0.3"/>
    <row r="344" outlineLevel="1" x14ac:dyDescent="0.3"/>
    <row r="345" ht="12.75" customHeight="1" outlineLevel="1" x14ac:dyDescent="0.3"/>
    <row r="346" ht="12.75" customHeight="1" outlineLevel="1" x14ac:dyDescent="0.3"/>
    <row r="347" outlineLevel="1" x14ac:dyDescent="0.3"/>
    <row r="348" ht="22.15" customHeight="1" outlineLevel="1" x14ac:dyDescent="0.3"/>
    <row r="349" ht="12.75" customHeight="1" outlineLevel="1" x14ac:dyDescent="0.3"/>
    <row r="350" ht="12.75" customHeight="1" outlineLevel="1" x14ac:dyDescent="0.3"/>
    <row r="351" ht="12.75" customHeight="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ht="12.75" customHeight="1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ht="12.75" customHeight="1" outlineLevel="1" x14ac:dyDescent="0.3"/>
    <row r="377" ht="12.75" customHeight="1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ht="12.75" customHeight="1" outlineLevel="1" x14ac:dyDescent="0.3"/>
    <row r="386" ht="12.75" customHeight="1" outlineLevel="1" x14ac:dyDescent="0.3"/>
    <row r="387" outlineLevel="1" x14ac:dyDescent="0.3"/>
    <row r="388" ht="12.75" customHeight="1" outlineLevel="1" x14ac:dyDescent="0.3"/>
    <row r="389" ht="12.75" customHeight="1" outlineLevel="1" x14ac:dyDescent="0.3"/>
    <row r="390" outlineLevel="1" x14ac:dyDescent="0.3"/>
    <row r="391" outlineLevel="1" x14ac:dyDescent="0.3"/>
    <row r="392" ht="12.75" customHeight="1" outlineLevel="1" x14ac:dyDescent="0.3"/>
    <row r="393" ht="12.75" customHeight="1" outlineLevel="1" x14ac:dyDescent="0.3"/>
    <row r="394" outlineLevel="1" x14ac:dyDescent="0.3"/>
    <row r="395" outlineLevel="1" x14ac:dyDescent="0.3"/>
    <row r="397" outlineLevel="1" x14ac:dyDescent="0.3"/>
    <row r="398" ht="12.75" customHeight="1" outlineLevel="1" x14ac:dyDescent="0.3"/>
    <row r="399" outlineLevel="1" x14ac:dyDescent="0.3"/>
    <row r="400" outlineLevel="1" x14ac:dyDescent="0.3"/>
    <row r="401" outlineLevel="1" x14ac:dyDescent="0.3"/>
    <row r="402" outlineLevel="1" x14ac:dyDescent="0.3"/>
    <row r="403" outlineLevel="1" x14ac:dyDescent="0.3"/>
    <row r="404" outlineLevel="1" x14ac:dyDescent="0.3"/>
    <row r="418" outlineLevel="1" x14ac:dyDescent="0.3"/>
    <row r="419" outlineLevel="1" x14ac:dyDescent="0.3"/>
    <row r="420" outlineLevel="1" x14ac:dyDescent="0.3"/>
    <row r="421" outlineLevel="1" x14ac:dyDescent="0.3"/>
    <row r="424" outlineLevel="1" x14ac:dyDescent="0.3"/>
    <row r="425" outlineLevel="1" x14ac:dyDescent="0.3"/>
    <row r="426" outlineLevel="1" x14ac:dyDescent="0.3"/>
    <row r="427" outlineLevel="1" x14ac:dyDescent="0.3"/>
    <row r="428" outlineLevel="1" x14ac:dyDescent="0.3"/>
  </sheetData>
  <mergeCells count="13">
    <mergeCell ref="A9:W9"/>
    <mergeCell ref="A12:W12"/>
    <mergeCell ref="A15:W15"/>
    <mergeCell ref="V1:W1"/>
    <mergeCell ref="A2:W2"/>
    <mergeCell ref="A5:A6"/>
    <mergeCell ref="B5:B6"/>
    <mergeCell ref="C5:F5"/>
    <mergeCell ref="G5:G6"/>
    <mergeCell ref="H5:H6"/>
    <mergeCell ref="I5:N5"/>
    <mergeCell ref="O5:V5"/>
    <mergeCell ref="W5:W6"/>
  </mergeCells>
  <pageMargins left="0.74791666666666701" right="0.74791666666666701" top="0.98402777777777795" bottom="0.98402777777777795" header="0.511811023622047" footer="0.511811023622047"/>
  <pageSetup paperSize="9" scale="5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CE6F2"/>
  </sheetPr>
  <dimension ref="A1:AMJ49"/>
  <sheetViews>
    <sheetView view="pageBreakPreview" zoomScaleNormal="100" workbookViewId="0"/>
  </sheetViews>
  <sheetFormatPr defaultColWidth="8.85546875" defaultRowHeight="16.5" x14ac:dyDescent="0.25"/>
  <cols>
    <col min="1" max="1" width="5.140625" style="88" customWidth="1"/>
    <col min="2" max="2" width="14.28515625" style="88" customWidth="1"/>
    <col min="3" max="3" width="13" style="88" customWidth="1"/>
    <col min="4" max="4" width="9" style="88" customWidth="1"/>
    <col min="5" max="6" width="7.42578125" style="88" customWidth="1"/>
    <col min="7" max="7" width="14.7109375" style="88" customWidth="1"/>
    <col min="8" max="8" width="4.85546875" style="88" customWidth="1"/>
    <col min="9" max="12" width="7" style="88" customWidth="1"/>
    <col min="13" max="13" width="4.85546875" style="88" customWidth="1"/>
    <col min="14" max="16" width="8" style="88" customWidth="1"/>
    <col min="17" max="17" width="4.85546875" style="88" customWidth="1"/>
    <col min="18" max="1024" width="8.85546875" style="88"/>
  </cols>
  <sheetData>
    <row r="1" spans="1:256" x14ac:dyDescent="0.3">
      <c r="O1" s="181" t="s">
        <v>261</v>
      </c>
      <c r="P1" s="18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36.75" customHeight="1" x14ac:dyDescent="0.3">
      <c r="A2" s="170" t="s">
        <v>262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34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x14ac:dyDescent="0.3"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x14ac:dyDescent="0.3">
      <c r="A4" s="182" t="s">
        <v>259</v>
      </c>
      <c r="B4" s="182"/>
      <c r="C4" s="182"/>
      <c r="D4" s="89">
        <v>90</v>
      </c>
      <c r="E4" s="89">
        <v>92</v>
      </c>
      <c r="F4" s="89">
        <v>383</v>
      </c>
      <c r="G4" s="90">
        <v>2720</v>
      </c>
      <c r="H4" s="91"/>
      <c r="I4" s="91"/>
      <c r="J4" s="91"/>
      <c r="K4" s="91"/>
      <c r="L4" s="91"/>
      <c r="M4" s="91"/>
      <c r="N4" s="91"/>
      <c r="O4" s="91"/>
      <c r="P4" s="91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x14ac:dyDescent="0.3">
      <c r="A6" s="179" t="s">
        <v>174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1:256" ht="16.5" customHeight="1" x14ac:dyDescent="0.3">
      <c r="A7" s="180" t="s">
        <v>263</v>
      </c>
      <c r="B7" s="180"/>
      <c r="C7" s="180"/>
      <c r="D7" s="180" t="s">
        <v>156</v>
      </c>
      <c r="E7" s="180"/>
      <c r="F7" s="180"/>
      <c r="G7" s="180" t="s">
        <v>264</v>
      </c>
      <c r="H7" s="91"/>
      <c r="I7" s="178" t="s">
        <v>265</v>
      </c>
      <c r="J7" s="178"/>
      <c r="K7" s="178"/>
      <c r="L7" s="178"/>
      <c r="M7" s="91"/>
      <c r="N7" s="178" t="s">
        <v>266</v>
      </c>
      <c r="O7" s="178"/>
      <c r="P7" s="178"/>
    </row>
    <row r="8" spans="1:256" x14ac:dyDescent="0.3">
      <c r="A8" s="180"/>
      <c r="B8" s="180"/>
      <c r="C8" s="180"/>
      <c r="D8" s="92" t="s">
        <v>160</v>
      </c>
      <c r="E8" s="92" t="s">
        <v>161</v>
      </c>
      <c r="F8" s="92" t="s">
        <v>162</v>
      </c>
      <c r="G8" s="180"/>
      <c r="H8" s="91"/>
      <c r="I8" s="93" t="s">
        <v>160</v>
      </c>
      <c r="J8" s="93" t="s">
        <v>161</v>
      </c>
      <c r="K8" s="93" t="s">
        <v>162</v>
      </c>
      <c r="L8" s="93" t="s">
        <v>267</v>
      </c>
      <c r="M8" s="91"/>
      <c r="N8" s="93" t="s">
        <v>160</v>
      </c>
      <c r="O8" s="93" t="s">
        <v>161</v>
      </c>
      <c r="P8" s="93" t="s">
        <v>162</v>
      </c>
    </row>
    <row r="9" spans="1:256" x14ac:dyDescent="0.3">
      <c r="A9" s="178" t="s">
        <v>28</v>
      </c>
      <c r="B9" s="178"/>
      <c r="C9" s="178"/>
      <c r="D9" s="94">
        <v>21.43</v>
      </c>
      <c r="E9" s="94">
        <v>20.25</v>
      </c>
      <c r="F9" s="94">
        <v>76.53</v>
      </c>
      <c r="G9" s="94">
        <v>579.99</v>
      </c>
      <c r="H9" s="91"/>
      <c r="I9" s="95">
        <v>24</v>
      </c>
      <c r="J9" s="95">
        <v>22</v>
      </c>
      <c r="K9" s="95">
        <v>20</v>
      </c>
      <c r="L9" s="95">
        <v>21</v>
      </c>
      <c r="M9" s="91"/>
      <c r="N9" s="96">
        <v>15</v>
      </c>
      <c r="O9" s="96">
        <v>31</v>
      </c>
      <c r="P9" s="96">
        <v>53</v>
      </c>
    </row>
    <row r="10" spans="1:256" x14ac:dyDescent="0.3">
      <c r="A10" s="178" t="s">
        <v>29</v>
      </c>
      <c r="B10" s="178"/>
      <c r="C10" s="178"/>
      <c r="D10" s="94">
        <v>23.83</v>
      </c>
      <c r="E10" s="94">
        <v>21.21</v>
      </c>
      <c r="F10" s="94">
        <v>79.25</v>
      </c>
      <c r="G10" s="94">
        <v>608.32000000000005</v>
      </c>
      <c r="H10" s="91"/>
      <c r="I10" s="95">
        <v>26</v>
      </c>
      <c r="J10" s="95">
        <v>23</v>
      </c>
      <c r="K10" s="95">
        <v>21</v>
      </c>
      <c r="L10" s="95">
        <v>22</v>
      </c>
      <c r="M10" s="91"/>
      <c r="N10" s="96">
        <v>16</v>
      </c>
      <c r="O10" s="96">
        <v>31</v>
      </c>
      <c r="P10" s="96">
        <v>52</v>
      </c>
    </row>
    <row r="11" spans="1:256" x14ac:dyDescent="0.3">
      <c r="A11" s="178" t="s">
        <v>30</v>
      </c>
      <c r="B11" s="178"/>
      <c r="C11" s="178"/>
      <c r="D11" s="94">
        <v>28.82</v>
      </c>
      <c r="E11" s="94">
        <v>22.36</v>
      </c>
      <c r="F11" s="94">
        <v>96.69</v>
      </c>
      <c r="G11" s="94">
        <v>712.86</v>
      </c>
      <c r="H11" s="91"/>
      <c r="I11" s="95">
        <v>32</v>
      </c>
      <c r="J11" s="95">
        <v>24</v>
      </c>
      <c r="K11" s="95">
        <v>25</v>
      </c>
      <c r="L11" s="95">
        <v>26</v>
      </c>
      <c r="M11" s="91"/>
      <c r="N11" s="96">
        <v>16</v>
      </c>
      <c r="O11" s="96">
        <v>28</v>
      </c>
      <c r="P11" s="96">
        <v>54</v>
      </c>
    </row>
    <row r="12" spans="1:256" x14ac:dyDescent="0.3">
      <c r="A12" s="178" t="s">
        <v>31</v>
      </c>
      <c r="B12" s="178"/>
      <c r="C12" s="178"/>
      <c r="D12" s="94">
        <v>29.58</v>
      </c>
      <c r="E12" s="94">
        <v>18.22</v>
      </c>
      <c r="F12" s="94">
        <v>89.86</v>
      </c>
      <c r="G12" s="97">
        <v>645.4</v>
      </c>
      <c r="H12" s="91"/>
      <c r="I12" s="95">
        <v>33</v>
      </c>
      <c r="J12" s="95">
        <v>20</v>
      </c>
      <c r="K12" s="95">
        <v>23</v>
      </c>
      <c r="L12" s="95">
        <v>24</v>
      </c>
      <c r="M12" s="91"/>
      <c r="N12" s="96">
        <v>18</v>
      </c>
      <c r="O12" s="96">
        <v>25</v>
      </c>
      <c r="P12" s="96">
        <v>56</v>
      </c>
    </row>
    <row r="13" spans="1:256" x14ac:dyDescent="0.3">
      <c r="A13" s="178" t="s">
        <v>32</v>
      </c>
      <c r="B13" s="178"/>
      <c r="C13" s="178"/>
      <c r="D13" s="94">
        <v>23.32</v>
      </c>
      <c r="E13" s="94">
        <v>21.13</v>
      </c>
      <c r="F13" s="94">
        <v>77.62</v>
      </c>
      <c r="G13" s="94">
        <v>599.19000000000005</v>
      </c>
      <c r="H13" s="91"/>
      <c r="I13" s="95">
        <v>26</v>
      </c>
      <c r="J13" s="95">
        <v>23</v>
      </c>
      <c r="K13" s="95">
        <v>20</v>
      </c>
      <c r="L13" s="95">
        <v>22</v>
      </c>
      <c r="M13" s="91"/>
      <c r="N13" s="96">
        <v>16</v>
      </c>
      <c r="O13" s="96">
        <v>32</v>
      </c>
      <c r="P13" s="96">
        <v>52</v>
      </c>
    </row>
    <row r="14" spans="1:256" x14ac:dyDescent="0.3">
      <c r="A14" s="178" t="s">
        <v>33</v>
      </c>
      <c r="B14" s="178"/>
      <c r="C14" s="178"/>
      <c r="D14" s="94">
        <v>23.62</v>
      </c>
      <c r="E14" s="94">
        <v>22.98</v>
      </c>
      <c r="F14" s="94">
        <v>80.849999999999994</v>
      </c>
      <c r="G14" s="94">
        <v>630.55999999999995</v>
      </c>
      <c r="H14" s="91"/>
      <c r="I14" s="95">
        <v>26</v>
      </c>
      <c r="J14" s="95">
        <v>25</v>
      </c>
      <c r="K14" s="95">
        <v>21</v>
      </c>
      <c r="L14" s="95">
        <v>23</v>
      </c>
      <c r="M14" s="91"/>
      <c r="N14" s="96">
        <v>15</v>
      </c>
      <c r="O14" s="96">
        <v>33</v>
      </c>
      <c r="P14" s="96">
        <v>51</v>
      </c>
    </row>
    <row r="15" spans="1:256" x14ac:dyDescent="0.3">
      <c r="A15" s="178" t="s">
        <v>34</v>
      </c>
      <c r="B15" s="178"/>
      <c r="C15" s="178"/>
      <c r="D15" s="94">
        <v>24.73</v>
      </c>
      <c r="E15" s="94">
        <v>18.29</v>
      </c>
      <c r="F15" s="94">
        <v>84.89</v>
      </c>
      <c r="G15" s="94">
        <v>605.57000000000005</v>
      </c>
      <c r="H15" s="91"/>
      <c r="I15" s="95">
        <v>27</v>
      </c>
      <c r="J15" s="95">
        <v>20</v>
      </c>
      <c r="K15" s="95">
        <v>22</v>
      </c>
      <c r="L15" s="95">
        <v>22</v>
      </c>
      <c r="M15" s="91"/>
      <c r="N15" s="96">
        <v>16</v>
      </c>
      <c r="O15" s="96">
        <v>27</v>
      </c>
      <c r="P15" s="96">
        <v>56</v>
      </c>
    </row>
    <row r="16" spans="1:256" x14ac:dyDescent="0.3">
      <c r="A16" s="178" t="s">
        <v>35</v>
      </c>
      <c r="B16" s="178"/>
      <c r="C16" s="178"/>
      <c r="D16" s="94">
        <v>26.45</v>
      </c>
      <c r="E16" s="94">
        <v>18.829999999999998</v>
      </c>
      <c r="F16" s="94">
        <v>85.51</v>
      </c>
      <c r="G16" s="94">
        <v>625.13</v>
      </c>
      <c r="H16" s="91"/>
      <c r="I16" s="95">
        <v>29</v>
      </c>
      <c r="J16" s="95">
        <v>20</v>
      </c>
      <c r="K16" s="95">
        <v>22</v>
      </c>
      <c r="L16" s="95">
        <v>23</v>
      </c>
      <c r="M16" s="91"/>
      <c r="N16" s="96">
        <v>17</v>
      </c>
      <c r="O16" s="96">
        <v>27</v>
      </c>
      <c r="P16" s="96">
        <v>55</v>
      </c>
    </row>
    <row r="17" spans="1:16" x14ac:dyDescent="0.3">
      <c r="A17" s="178" t="s">
        <v>36</v>
      </c>
      <c r="B17" s="178"/>
      <c r="C17" s="178"/>
      <c r="D17" s="94">
        <v>26.02</v>
      </c>
      <c r="E17" s="94">
        <v>18.66</v>
      </c>
      <c r="F17" s="94">
        <v>83.21</v>
      </c>
      <c r="G17" s="94">
        <v>605.12</v>
      </c>
      <c r="H17" s="91"/>
      <c r="I17" s="95">
        <v>29</v>
      </c>
      <c r="J17" s="95">
        <v>20</v>
      </c>
      <c r="K17" s="95">
        <v>22</v>
      </c>
      <c r="L17" s="95">
        <v>22</v>
      </c>
      <c r="M17" s="91"/>
      <c r="N17" s="96">
        <v>17</v>
      </c>
      <c r="O17" s="96">
        <v>28</v>
      </c>
      <c r="P17" s="96">
        <v>55</v>
      </c>
    </row>
    <row r="18" spans="1:16" x14ac:dyDescent="0.3">
      <c r="A18" s="178" t="s">
        <v>37</v>
      </c>
      <c r="B18" s="178"/>
      <c r="C18" s="178"/>
      <c r="D18" s="94">
        <v>23.14</v>
      </c>
      <c r="E18" s="98">
        <v>22</v>
      </c>
      <c r="F18" s="94">
        <v>93.51</v>
      </c>
      <c r="G18" s="94">
        <v>668.08</v>
      </c>
      <c r="H18" s="91"/>
      <c r="I18" s="95">
        <v>26</v>
      </c>
      <c r="J18" s="95">
        <v>24</v>
      </c>
      <c r="K18" s="95">
        <v>24</v>
      </c>
      <c r="L18" s="95">
        <v>25</v>
      </c>
      <c r="M18" s="91"/>
      <c r="N18" s="96">
        <v>14</v>
      </c>
      <c r="O18" s="96">
        <v>30</v>
      </c>
      <c r="P18" s="96">
        <v>56</v>
      </c>
    </row>
    <row r="19" spans="1:16" x14ac:dyDescent="0.3">
      <c r="A19" s="178" t="s">
        <v>268</v>
      </c>
      <c r="B19" s="178"/>
      <c r="C19" s="178"/>
      <c r="D19" s="94">
        <v>25.09</v>
      </c>
      <c r="E19" s="94">
        <v>20.39</v>
      </c>
      <c r="F19" s="94">
        <v>84.79</v>
      </c>
      <c r="G19" s="94">
        <v>628.02</v>
      </c>
      <c r="H19" s="91"/>
      <c r="I19" s="95">
        <v>28</v>
      </c>
      <c r="J19" s="95">
        <v>22</v>
      </c>
      <c r="K19" s="95">
        <v>22</v>
      </c>
      <c r="L19" s="95">
        <v>23</v>
      </c>
      <c r="M19" s="91"/>
      <c r="N19" s="96">
        <v>16</v>
      </c>
      <c r="O19" s="96">
        <v>29</v>
      </c>
      <c r="P19" s="96">
        <v>54</v>
      </c>
    </row>
    <row r="20" spans="1:16" x14ac:dyDescent="0.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1:16" x14ac:dyDescent="0.3">
      <c r="A21" s="179" t="s">
        <v>61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1:16" ht="16.5" customHeight="1" x14ac:dyDescent="0.3">
      <c r="A22" s="180" t="s">
        <v>263</v>
      </c>
      <c r="B22" s="180"/>
      <c r="C22" s="180"/>
      <c r="D22" s="180" t="s">
        <v>156</v>
      </c>
      <c r="E22" s="180"/>
      <c r="F22" s="180"/>
      <c r="G22" s="180" t="s">
        <v>264</v>
      </c>
      <c r="H22" s="91"/>
      <c r="I22" s="178" t="s">
        <v>265</v>
      </c>
      <c r="J22" s="178"/>
      <c r="K22" s="178"/>
      <c r="L22" s="178"/>
      <c r="M22" s="91"/>
      <c r="N22" s="178" t="s">
        <v>266</v>
      </c>
      <c r="O22" s="178"/>
      <c r="P22" s="178"/>
    </row>
    <row r="23" spans="1:16" x14ac:dyDescent="0.3">
      <c r="A23" s="180"/>
      <c r="B23" s="180"/>
      <c r="C23" s="180"/>
      <c r="D23" s="92" t="s">
        <v>160</v>
      </c>
      <c r="E23" s="92" t="s">
        <v>161</v>
      </c>
      <c r="F23" s="92" t="s">
        <v>162</v>
      </c>
      <c r="G23" s="180"/>
      <c r="H23" s="91"/>
      <c r="I23" s="93" t="s">
        <v>160</v>
      </c>
      <c r="J23" s="93" t="s">
        <v>161</v>
      </c>
      <c r="K23" s="93" t="s">
        <v>162</v>
      </c>
      <c r="L23" s="93" t="s">
        <v>267</v>
      </c>
      <c r="M23" s="91"/>
      <c r="N23" s="93" t="s">
        <v>160</v>
      </c>
      <c r="O23" s="93" t="s">
        <v>161</v>
      </c>
      <c r="P23" s="93" t="s">
        <v>162</v>
      </c>
    </row>
    <row r="24" spans="1:16" x14ac:dyDescent="0.3">
      <c r="A24" s="178" t="s">
        <v>28</v>
      </c>
      <c r="B24" s="178"/>
      <c r="C24" s="178"/>
      <c r="D24" s="94">
        <v>37.94</v>
      </c>
      <c r="E24" s="94">
        <v>31.42</v>
      </c>
      <c r="F24" s="94">
        <v>129.31</v>
      </c>
      <c r="G24" s="94">
        <v>960.95</v>
      </c>
      <c r="H24" s="91"/>
      <c r="I24" s="95">
        <v>42</v>
      </c>
      <c r="J24" s="95">
        <v>34</v>
      </c>
      <c r="K24" s="95">
        <v>34</v>
      </c>
      <c r="L24" s="95">
        <v>35</v>
      </c>
      <c r="M24" s="91"/>
      <c r="N24" s="96">
        <v>16</v>
      </c>
      <c r="O24" s="96">
        <v>29</v>
      </c>
      <c r="P24" s="96">
        <v>54</v>
      </c>
    </row>
    <row r="25" spans="1:16" x14ac:dyDescent="0.3">
      <c r="A25" s="178" t="s">
        <v>29</v>
      </c>
      <c r="B25" s="178"/>
      <c r="C25" s="178"/>
      <c r="D25" s="94">
        <v>37.479999999999997</v>
      </c>
      <c r="E25" s="94">
        <v>30.03</v>
      </c>
      <c r="F25" s="94">
        <v>135.53</v>
      </c>
      <c r="G25" s="97">
        <v>943.7</v>
      </c>
      <c r="H25" s="91"/>
      <c r="I25" s="95">
        <v>42</v>
      </c>
      <c r="J25" s="95">
        <v>33</v>
      </c>
      <c r="K25" s="95">
        <v>35</v>
      </c>
      <c r="L25" s="95">
        <v>35</v>
      </c>
      <c r="M25" s="91"/>
      <c r="N25" s="96">
        <v>16</v>
      </c>
      <c r="O25" s="96">
        <v>29</v>
      </c>
      <c r="P25" s="96">
        <v>57</v>
      </c>
    </row>
    <row r="26" spans="1:16" x14ac:dyDescent="0.3">
      <c r="A26" s="178" t="s">
        <v>30</v>
      </c>
      <c r="B26" s="178"/>
      <c r="C26" s="178"/>
      <c r="D26" s="94">
        <v>31.98</v>
      </c>
      <c r="E26" s="94">
        <v>30.64</v>
      </c>
      <c r="F26" s="97">
        <v>123.5</v>
      </c>
      <c r="G26" s="94">
        <v>881.71</v>
      </c>
      <c r="H26" s="91"/>
      <c r="I26" s="95">
        <v>36</v>
      </c>
      <c r="J26" s="95">
        <v>33</v>
      </c>
      <c r="K26" s="95">
        <v>32</v>
      </c>
      <c r="L26" s="95">
        <v>32</v>
      </c>
      <c r="M26" s="91"/>
      <c r="N26" s="96">
        <v>15</v>
      </c>
      <c r="O26" s="96">
        <v>31</v>
      </c>
      <c r="P26" s="96">
        <v>56</v>
      </c>
    </row>
    <row r="27" spans="1:16" x14ac:dyDescent="0.3">
      <c r="A27" s="178" t="s">
        <v>31</v>
      </c>
      <c r="B27" s="178"/>
      <c r="C27" s="178"/>
      <c r="D27" s="94">
        <v>39.25</v>
      </c>
      <c r="E27" s="94">
        <v>31.78</v>
      </c>
      <c r="F27" s="94">
        <v>134.94</v>
      </c>
      <c r="G27" s="94">
        <v>986.64</v>
      </c>
      <c r="H27" s="91"/>
      <c r="I27" s="95">
        <v>44</v>
      </c>
      <c r="J27" s="95">
        <v>35</v>
      </c>
      <c r="K27" s="95">
        <v>35</v>
      </c>
      <c r="L27" s="95">
        <v>36</v>
      </c>
      <c r="M27" s="91"/>
      <c r="N27" s="96">
        <v>16</v>
      </c>
      <c r="O27" s="96">
        <v>29</v>
      </c>
      <c r="P27" s="96">
        <v>55</v>
      </c>
    </row>
    <row r="28" spans="1:16" x14ac:dyDescent="0.3">
      <c r="A28" s="178" t="s">
        <v>32</v>
      </c>
      <c r="B28" s="178"/>
      <c r="C28" s="178"/>
      <c r="D28" s="94">
        <v>35.24</v>
      </c>
      <c r="E28" s="94">
        <v>28.87</v>
      </c>
      <c r="F28" s="94">
        <v>129.34</v>
      </c>
      <c r="G28" s="94">
        <v>900.02</v>
      </c>
      <c r="H28" s="91"/>
      <c r="I28" s="95">
        <v>39</v>
      </c>
      <c r="J28" s="95">
        <v>31</v>
      </c>
      <c r="K28" s="95">
        <v>34</v>
      </c>
      <c r="L28" s="95">
        <v>33</v>
      </c>
      <c r="M28" s="91"/>
      <c r="N28" s="96">
        <v>16</v>
      </c>
      <c r="O28" s="96">
        <v>29</v>
      </c>
      <c r="P28" s="96">
        <v>57</v>
      </c>
    </row>
    <row r="29" spans="1:16" x14ac:dyDescent="0.3">
      <c r="A29" s="178" t="s">
        <v>33</v>
      </c>
      <c r="B29" s="178"/>
      <c r="C29" s="178"/>
      <c r="D29" s="94">
        <v>36.19</v>
      </c>
      <c r="E29" s="94">
        <v>31.56</v>
      </c>
      <c r="F29" s="94">
        <v>123.45</v>
      </c>
      <c r="G29" s="94">
        <v>916.89</v>
      </c>
      <c r="H29" s="91"/>
      <c r="I29" s="95">
        <v>40</v>
      </c>
      <c r="J29" s="95">
        <v>34</v>
      </c>
      <c r="K29" s="95">
        <v>32</v>
      </c>
      <c r="L29" s="95">
        <v>34</v>
      </c>
      <c r="M29" s="91"/>
      <c r="N29" s="96">
        <v>16</v>
      </c>
      <c r="O29" s="96">
        <v>31</v>
      </c>
      <c r="P29" s="96">
        <v>54</v>
      </c>
    </row>
    <row r="30" spans="1:16" x14ac:dyDescent="0.3">
      <c r="A30" s="178" t="s">
        <v>34</v>
      </c>
      <c r="B30" s="178"/>
      <c r="C30" s="178"/>
      <c r="D30" s="97">
        <v>41.1</v>
      </c>
      <c r="E30" s="94">
        <v>31.94</v>
      </c>
      <c r="F30" s="94">
        <v>130.41999999999999</v>
      </c>
      <c r="G30" s="94">
        <v>952.65</v>
      </c>
      <c r="H30" s="91"/>
      <c r="I30" s="95">
        <v>46</v>
      </c>
      <c r="J30" s="95">
        <v>35</v>
      </c>
      <c r="K30" s="95">
        <v>34</v>
      </c>
      <c r="L30" s="95">
        <v>35</v>
      </c>
      <c r="M30" s="91"/>
      <c r="N30" s="96">
        <v>17</v>
      </c>
      <c r="O30" s="96">
        <v>30</v>
      </c>
      <c r="P30" s="96">
        <v>55</v>
      </c>
    </row>
    <row r="31" spans="1:16" x14ac:dyDescent="0.3">
      <c r="A31" s="178" t="s">
        <v>35</v>
      </c>
      <c r="B31" s="178"/>
      <c r="C31" s="178"/>
      <c r="D31" s="94">
        <v>34.17</v>
      </c>
      <c r="E31" s="94">
        <v>30.24</v>
      </c>
      <c r="F31" s="94">
        <v>133.16999999999999</v>
      </c>
      <c r="G31" s="94">
        <v>947.75</v>
      </c>
      <c r="H31" s="91"/>
      <c r="I31" s="95">
        <v>38</v>
      </c>
      <c r="J31" s="95">
        <v>33</v>
      </c>
      <c r="K31" s="95">
        <v>35</v>
      </c>
      <c r="L31" s="95">
        <v>35</v>
      </c>
      <c r="M31" s="91"/>
      <c r="N31" s="96">
        <v>14</v>
      </c>
      <c r="O31" s="96">
        <v>29</v>
      </c>
      <c r="P31" s="96">
        <v>56</v>
      </c>
    </row>
    <row r="32" spans="1:16" x14ac:dyDescent="0.3">
      <c r="A32" s="178" t="s">
        <v>36</v>
      </c>
      <c r="B32" s="178"/>
      <c r="C32" s="178"/>
      <c r="D32" s="94">
        <v>38.14</v>
      </c>
      <c r="E32" s="94">
        <v>32.119999999999997</v>
      </c>
      <c r="F32" s="94">
        <v>130.87</v>
      </c>
      <c r="G32" s="94">
        <v>950.14</v>
      </c>
      <c r="H32" s="91"/>
      <c r="I32" s="95">
        <v>42</v>
      </c>
      <c r="J32" s="95">
        <v>35</v>
      </c>
      <c r="K32" s="95">
        <v>34</v>
      </c>
      <c r="L32" s="95">
        <v>35</v>
      </c>
      <c r="M32" s="91"/>
      <c r="N32" s="96">
        <v>16</v>
      </c>
      <c r="O32" s="96">
        <v>30</v>
      </c>
      <c r="P32" s="96">
        <v>55</v>
      </c>
    </row>
    <row r="33" spans="1:16" x14ac:dyDescent="0.3">
      <c r="A33" s="178" t="s">
        <v>37</v>
      </c>
      <c r="B33" s="178"/>
      <c r="C33" s="178"/>
      <c r="D33" s="94">
        <v>40.86</v>
      </c>
      <c r="E33" s="94">
        <v>30.91</v>
      </c>
      <c r="F33" s="94">
        <v>122.79</v>
      </c>
      <c r="G33" s="94">
        <v>921.61</v>
      </c>
      <c r="H33" s="91"/>
      <c r="I33" s="95">
        <v>45</v>
      </c>
      <c r="J33" s="95">
        <v>34</v>
      </c>
      <c r="K33" s="95">
        <v>32</v>
      </c>
      <c r="L33" s="95">
        <v>34</v>
      </c>
      <c r="M33" s="91"/>
      <c r="N33" s="96">
        <v>18</v>
      </c>
      <c r="O33" s="96">
        <v>30</v>
      </c>
      <c r="P33" s="96">
        <v>53</v>
      </c>
    </row>
    <row r="34" spans="1:16" x14ac:dyDescent="0.3">
      <c r="A34" s="178" t="s">
        <v>268</v>
      </c>
      <c r="B34" s="178"/>
      <c r="C34" s="178"/>
      <c r="D34" s="94">
        <v>37.24</v>
      </c>
      <c r="E34" s="94">
        <v>30.95</v>
      </c>
      <c r="F34" s="94">
        <v>129.33000000000001</v>
      </c>
      <c r="G34" s="94">
        <v>936.21</v>
      </c>
      <c r="H34" s="91"/>
      <c r="I34" s="95">
        <v>41</v>
      </c>
      <c r="J34" s="95">
        <v>34</v>
      </c>
      <c r="K34" s="95">
        <v>34</v>
      </c>
      <c r="L34" s="95">
        <v>34</v>
      </c>
      <c r="M34" s="91"/>
      <c r="N34" s="96">
        <v>16</v>
      </c>
      <c r="O34" s="96">
        <v>30</v>
      </c>
      <c r="P34" s="96">
        <v>55</v>
      </c>
    </row>
    <row r="35" spans="1:16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x14ac:dyDescent="0.3">
      <c r="A36" s="179" t="s">
        <v>71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</row>
    <row r="37" spans="1:16" ht="16.5" customHeight="1" x14ac:dyDescent="0.3">
      <c r="A37" s="180" t="s">
        <v>263</v>
      </c>
      <c r="B37" s="180"/>
      <c r="C37" s="180"/>
      <c r="D37" s="180" t="s">
        <v>156</v>
      </c>
      <c r="E37" s="180"/>
      <c r="F37" s="180"/>
      <c r="G37" s="180" t="s">
        <v>264</v>
      </c>
      <c r="H37" s="91"/>
      <c r="I37" s="178" t="s">
        <v>265</v>
      </c>
      <c r="J37" s="178"/>
      <c r="K37" s="178"/>
      <c r="L37" s="178"/>
      <c r="M37" s="91"/>
      <c r="N37" s="178" t="s">
        <v>266</v>
      </c>
      <c r="O37" s="178"/>
      <c r="P37" s="178"/>
    </row>
    <row r="38" spans="1:16" x14ac:dyDescent="0.3">
      <c r="A38" s="180"/>
      <c r="B38" s="180"/>
      <c r="C38" s="180"/>
      <c r="D38" s="92" t="s">
        <v>160</v>
      </c>
      <c r="E38" s="92" t="s">
        <v>161</v>
      </c>
      <c r="F38" s="92" t="s">
        <v>162</v>
      </c>
      <c r="G38" s="180"/>
      <c r="H38" s="91"/>
      <c r="I38" s="93" t="s">
        <v>160</v>
      </c>
      <c r="J38" s="93" t="s">
        <v>161</v>
      </c>
      <c r="K38" s="93" t="s">
        <v>162</v>
      </c>
      <c r="L38" s="93" t="s">
        <v>267</v>
      </c>
      <c r="M38" s="91"/>
      <c r="N38" s="93" t="s">
        <v>160</v>
      </c>
      <c r="O38" s="93" t="s">
        <v>161</v>
      </c>
      <c r="P38" s="93" t="s">
        <v>162</v>
      </c>
    </row>
    <row r="39" spans="1:16" x14ac:dyDescent="0.3">
      <c r="A39" s="178" t="s">
        <v>28</v>
      </c>
      <c r="B39" s="178"/>
      <c r="C39" s="178"/>
      <c r="D39" s="97">
        <v>10.1</v>
      </c>
      <c r="E39" s="94">
        <v>9.59</v>
      </c>
      <c r="F39" s="94">
        <v>50.56</v>
      </c>
      <c r="G39" s="94">
        <v>333.57</v>
      </c>
      <c r="H39" s="91"/>
      <c r="I39" s="95">
        <v>11</v>
      </c>
      <c r="J39" s="95">
        <v>10</v>
      </c>
      <c r="K39" s="95">
        <v>13</v>
      </c>
      <c r="L39" s="95">
        <v>12</v>
      </c>
      <c r="M39" s="91"/>
      <c r="N39" s="96">
        <v>12</v>
      </c>
      <c r="O39" s="96">
        <v>26</v>
      </c>
      <c r="P39" s="96">
        <v>61</v>
      </c>
    </row>
    <row r="40" spans="1:16" x14ac:dyDescent="0.3">
      <c r="A40" s="178" t="s">
        <v>29</v>
      </c>
      <c r="B40" s="178"/>
      <c r="C40" s="178"/>
      <c r="D40" s="94">
        <v>9.77</v>
      </c>
      <c r="E40" s="94">
        <v>11.02</v>
      </c>
      <c r="F40" s="94">
        <v>51.01</v>
      </c>
      <c r="G40" s="94">
        <v>350.84</v>
      </c>
      <c r="H40" s="91"/>
      <c r="I40" s="95">
        <v>11</v>
      </c>
      <c r="J40" s="95">
        <v>12</v>
      </c>
      <c r="K40" s="95">
        <v>13</v>
      </c>
      <c r="L40" s="95">
        <v>13</v>
      </c>
      <c r="M40" s="91"/>
      <c r="N40" s="96">
        <v>11</v>
      </c>
      <c r="O40" s="96">
        <v>28</v>
      </c>
      <c r="P40" s="96">
        <v>58</v>
      </c>
    </row>
    <row r="41" spans="1:16" x14ac:dyDescent="0.3">
      <c r="A41" s="178" t="s">
        <v>30</v>
      </c>
      <c r="B41" s="178"/>
      <c r="C41" s="178"/>
      <c r="D41" s="94">
        <v>10.49</v>
      </c>
      <c r="E41" s="94">
        <v>10.33</v>
      </c>
      <c r="F41" s="94">
        <v>50.16</v>
      </c>
      <c r="G41" s="97">
        <v>337.3</v>
      </c>
      <c r="H41" s="91"/>
      <c r="I41" s="95">
        <v>12</v>
      </c>
      <c r="J41" s="95">
        <v>11</v>
      </c>
      <c r="K41" s="95">
        <v>13</v>
      </c>
      <c r="L41" s="95">
        <v>12</v>
      </c>
      <c r="M41" s="91"/>
      <c r="N41" s="96">
        <v>12</v>
      </c>
      <c r="O41" s="96">
        <v>28</v>
      </c>
      <c r="P41" s="96">
        <v>59</v>
      </c>
    </row>
    <row r="42" spans="1:16" x14ac:dyDescent="0.3">
      <c r="A42" s="178" t="s">
        <v>31</v>
      </c>
      <c r="B42" s="178"/>
      <c r="C42" s="178"/>
      <c r="D42" s="94">
        <v>9.6300000000000008</v>
      </c>
      <c r="E42" s="94">
        <v>11.92</v>
      </c>
      <c r="F42" s="97">
        <v>51.7</v>
      </c>
      <c r="G42" s="94">
        <v>360.81</v>
      </c>
      <c r="H42" s="91"/>
      <c r="I42" s="95">
        <v>11</v>
      </c>
      <c r="J42" s="95">
        <v>13</v>
      </c>
      <c r="K42" s="95">
        <v>13</v>
      </c>
      <c r="L42" s="95">
        <v>13</v>
      </c>
      <c r="M42" s="91"/>
      <c r="N42" s="96">
        <v>11</v>
      </c>
      <c r="O42" s="96">
        <v>30</v>
      </c>
      <c r="P42" s="96">
        <v>57</v>
      </c>
    </row>
    <row r="43" spans="1:16" x14ac:dyDescent="0.3">
      <c r="A43" s="178" t="s">
        <v>32</v>
      </c>
      <c r="B43" s="178"/>
      <c r="C43" s="178"/>
      <c r="D43" s="94">
        <v>12.92</v>
      </c>
      <c r="E43" s="94">
        <v>11.41</v>
      </c>
      <c r="F43" s="94">
        <v>42.66</v>
      </c>
      <c r="G43" s="94">
        <v>330.66</v>
      </c>
      <c r="H43" s="91"/>
      <c r="I43" s="95">
        <v>14</v>
      </c>
      <c r="J43" s="95">
        <v>12</v>
      </c>
      <c r="K43" s="95">
        <v>11</v>
      </c>
      <c r="L43" s="95">
        <v>12</v>
      </c>
      <c r="M43" s="91"/>
      <c r="N43" s="96">
        <v>16</v>
      </c>
      <c r="O43" s="96">
        <v>31</v>
      </c>
      <c r="P43" s="96">
        <v>52</v>
      </c>
    </row>
    <row r="44" spans="1:16" x14ac:dyDescent="0.3">
      <c r="A44" s="178" t="s">
        <v>33</v>
      </c>
      <c r="B44" s="178"/>
      <c r="C44" s="178"/>
      <c r="D44" s="94">
        <v>9.3699999999999992</v>
      </c>
      <c r="E44" s="94">
        <v>11.12</v>
      </c>
      <c r="F44" s="94">
        <v>53.81</v>
      </c>
      <c r="G44" s="94">
        <v>359.84</v>
      </c>
      <c r="H44" s="91"/>
      <c r="I44" s="95">
        <v>10</v>
      </c>
      <c r="J44" s="95">
        <v>12</v>
      </c>
      <c r="K44" s="95">
        <v>14</v>
      </c>
      <c r="L44" s="95">
        <v>13</v>
      </c>
      <c r="M44" s="91"/>
      <c r="N44" s="96">
        <v>10</v>
      </c>
      <c r="O44" s="96">
        <v>28</v>
      </c>
      <c r="P44" s="96">
        <v>60</v>
      </c>
    </row>
    <row r="45" spans="1:16" x14ac:dyDescent="0.3">
      <c r="A45" s="178" t="s">
        <v>34</v>
      </c>
      <c r="B45" s="178"/>
      <c r="C45" s="178"/>
      <c r="D45" s="97">
        <v>10.5</v>
      </c>
      <c r="E45" s="94">
        <v>9.49</v>
      </c>
      <c r="F45" s="94">
        <v>47.76</v>
      </c>
      <c r="G45" s="94">
        <v>324.57</v>
      </c>
      <c r="H45" s="91"/>
      <c r="I45" s="95">
        <v>12</v>
      </c>
      <c r="J45" s="95">
        <v>10</v>
      </c>
      <c r="K45" s="95">
        <v>12</v>
      </c>
      <c r="L45" s="95">
        <v>12</v>
      </c>
      <c r="M45" s="91"/>
      <c r="N45" s="96">
        <v>13</v>
      </c>
      <c r="O45" s="96">
        <v>26</v>
      </c>
      <c r="P45" s="96">
        <v>59</v>
      </c>
    </row>
    <row r="46" spans="1:16" x14ac:dyDescent="0.3">
      <c r="A46" s="178" t="s">
        <v>35</v>
      </c>
      <c r="B46" s="178"/>
      <c r="C46" s="178"/>
      <c r="D46" s="94">
        <v>8.59</v>
      </c>
      <c r="E46" s="94">
        <v>7.63</v>
      </c>
      <c r="F46" s="94">
        <v>51.31</v>
      </c>
      <c r="G46" s="94">
        <v>311.12</v>
      </c>
      <c r="H46" s="91"/>
      <c r="I46" s="95">
        <v>10</v>
      </c>
      <c r="J46" s="95">
        <v>8</v>
      </c>
      <c r="K46" s="95">
        <v>13</v>
      </c>
      <c r="L46" s="95">
        <v>11</v>
      </c>
      <c r="M46" s="91"/>
      <c r="N46" s="96">
        <v>11</v>
      </c>
      <c r="O46" s="96">
        <v>22</v>
      </c>
      <c r="P46" s="96">
        <v>66</v>
      </c>
    </row>
    <row r="47" spans="1:16" x14ac:dyDescent="0.3">
      <c r="A47" s="178" t="s">
        <v>36</v>
      </c>
      <c r="B47" s="178"/>
      <c r="C47" s="178"/>
      <c r="D47" s="94">
        <v>9.7200000000000006</v>
      </c>
      <c r="E47" s="94">
        <v>11.04</v>
      </c>
      <c r="F47" s="97">
        <v>51.9</v>
      </c>
      <c r="G47" s="94">
        <v>354.13</v>
      </c>
      <c r="H47" s="91"/>
      <c r="I47" s="95">
        <v>11</v>
      </c>
      <c r="J47" s="95">
        <v>12</v>
      </c>
      <c r="K47" s="95">
        <v>14</v>
      </c>
      <c r="L47" s="95">
        <v>13</v>
      </c>
      <c r="M47" s="91"/>
      <c r="N47" s="96">
        <v>11</v>
      </c>
      <c r="O47" s="96">
        <v>28</v>
      </c>
      <c r="P47" s="96">
        <v>59</v>
      </c>
    </row>
    <row r="48" spans="1:16" x14ac:dyDescent="0.3">
      <c r="A48" s="178" t="s">
        <v>37</v>
      </c>
      <c r="B48" s="178"/>
      <c r="C48" s="178"/>
      <c r="D48" s="94">
        <v>10.55</v>
      </c>
      <c r="E48" s="94">
        <v>10.44</v>
      </c>
      <c r="F48" s="94">
        <v>49.87</v>
      </c>
      <c r="G48" s="94">
        <v>339.68</v>
      </c>
      <c r="H48" s="91"/>
      <c r="I48" s="95">
        <v>12</v>
      </c>
      <c r="J48" s="95">
        <v>11</v>
      </c>
      <c r="K48" s="95">
        <v>13</v>
      </c>
      <c r="L48" s="95">
        <v>12</v>
      </c>
      <c r="M48" s="91"/>
      <c r="N48" s="96">
        <v>12</v>
      </c>
      <c r="O48" s="96">
        <v>28</v>
      </c>
      <c r="P48" s="96">
        <v>59</v>
      </c>
    </row>
    <row r="49" spans="1:16" x14ac:dyDescent="0.3">
      <c r="A49" s="178" t="s">
        <v>268</v>
      </c>
      <c r="B49" s="178"/>
      <c r="C49" s="178"/>
      <c r="D49" s="94">
        <v>10.16</v>
      </c>
      <c r="E49" s="97">
        <v>10.4</v>
      </c>
      <c r="F49" s="94">
        <v>50.07</v>
      </c>
      <c r="G49" s="94">
        <v>340.25</v>
      </c>
      <c r="H49" s="91"/>
      <c r="I49" s="95">
        <v>11</v>
      </c>
      <c r="J49" s="95">
        <v>11</v>
      </c>
      <c r="K49" s="95">
        <v>13</v>
      </c>
      <c r="L49" s="95">
        <v>13</v>
      </c>
      <c r="M49" s="91"/>
      <c r="N49" s="96">
        <v>12</v>
      </c>
      <c r="O49" s="96">
        <v>28</v>
      </c>
      <c r="P49" s="96">
        <v>59</v>
      </c>
    </row>
  </sheetData>
  <mergeCells count="54"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P21"/>
    <mergeCell ref="A22:C23"/>
    <mergeCell ref="D22:F22"/>
    <mergeCell ref="G22:G23"/>
    <mergeCell ref="I22:L22"/>
    <mergeCell ref="N22:P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9:C49"/>
    <mergeCell ref="A44:C44"/>
    <mergeCell ref="A45:C45"/>
    <mergeCell ref="A46:C46"/>
    <mergeCell ref="A47:C47"/>
    <mergeCell ref="A48:C48"/>
  </mergeCells>
  <printOptions horizontalCentered="1"/>
  <pageMargins left="0.70833333333333304" right="0.70833333333333304" top="0.74791666666666701" bottom="0.74791666666666701" header="0.511811023622047" footer="0.511811023622047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CE6F2"/>
  </sheetPr>
  <dimension ref="A1:AMJ35"/>
  <sheetViews>
    <sheetView view="pageBreakPreview" zoomScaleNormal="100" workbookViewId="0"/>
  </sheetViews>
  <sheetFormatPr defaultColWidth="8.28515625" defaultRowHeight="16.5" x14ac:dyDescent="0.3"/>
  <cols>
    <col min="1" max="1" width="36.5703125" style="20" customWidth="1"/>
    <col min="2" max="2" width="12.140625" style="20" customWidth="1"/>
    <col min="3" max="3" width="11.42578125" style="20" customWidth="1"/>
    <col min="4" max="4" width="11.140625" style="20" customWidth="1"/>
    <col min="5" max="1024" width="8.28515625" style="20"/>
  </cols>
  <sheetData>
    <row r="1" spans="1:8" x14ac:dyDescent="0.3">
      <c r="E1" s="99" t="s">
        <v>269</v>
      </c>
    </row>
    <row r="2" spans="1:8" ht="52.5" customHeight="1" x14ac:dyDescent="0.3">
      <c r="A2" s="183" t="s">
        <v>270</v>
      </c>
      <c r="B2" s="183"/>
      <c r="C2" s="183"/>
      <c r="D2" s="183"/>
      <c r="E2" s="183"/>
      <c r="F2" s="100"/>
      <c r="G2" s="100"/>
      <c r="H2" s="100"/>
    </row>
    <row r="4" spans="1:8" x14ac:dyDescent="0.3">
      <c r="A4" s="20" t="s">
        <v>271</v>
      </c>
    </row>
    <row r="5" spans="1:8" x14ac:dyDescent="0.3">
      <c r="A5" s="20" t="s">
        <v>272</v>
      </c>
    </row>
    <row r="6" spans="1:8" ht="66" x14ac:dyDescent="0.3">
      <c r="A6" s="101" t="s">
        <v>273</v>
      </c>
      <c r="B6" s="102" t="s">
        <v>274</v>
      </c>
      <c r="C6" s="102" t="s">
        <v>275</v>
      </c>
      <c r="D6" s="102" t="s">
        <v>276</v>
      </c>
      <c r="E6" s="102" t="s">
        <v>277</v>
      </c>
    </row>
    <row r="7" spans="1:8" x14ac:dyDescent="0.3">
      <c r="A7" s="24" t="s">
        <v>278</v>
      </c>
      <c r="B7" s="103">
        <v>60.11</v>
      </c>
      <c r="C7" s="103">
        <v>129.41999999999999</v>
      </c>
      <c r="D7" s="103">
        <v>41.46</v>
      </c>
      <c r="E7" s="103">
        <v>230.99</v>
      </c>
    </row>
    <row r="8" spans="1:8" x14ac:dyDescent="0.3">
      <c r="A8" s="24" t="s">
        <v>279</v>
      </c>
      <c r="B8" s="103">
        <v>104.21</v>
      </c>
      <c r="C8" s="103">
        <v>86.24</v>
      </c>
      <c r="D8" s="103">
        <v>87.51</v>
      </c>
      <c r="E8" s="103">
        <v>277.95999999999998</v>
      </c>
    </row>
    <row r="9" spans="1:8" x14ac:dyDescent="0.3">
      <c r="A9" s="24" t="s">
        <v>280</v>
      </c>
      <c r="B9" s="103">
        <v>113.21</v>
      </c>
      <c r="C9" s="103">
        <v>95.94</v>
      </c>
      <c r="D9" s="103">
        <v>51.67</v>
      </c>
      <c r="E9" s="103">
        <v>260.82</v>
      </c>
    </row>
    <row r="10" spans="1:8" x14ac:dyDescent="0.3">
      <c r="A10" s="24" t="s">
        <v>281</v>
      </c>
      <c r="B10" s="103">
        <v>73.75</v>
      </c>
      <c r="C10" s="103">
        <v>115.31</v>
      </c>
      <c r="D10" s="103">
        <v>82.34</v>
      </c>
      <c r="E10" s="103">
        <v>271.39999999999998</v>
      </c>
    </row>
    <row r="11" spans="1:8" x14ac:dyDescent="0.3">
      <c r="A11" s="24" t="s">
        <v>282</v>
      </c>
      <c r="B11" s="103">
        <v>75.89</v>
      </c>
      <c r="C11" s="103">
        <v>96.12</v>
      </c>
      <c r="D11" s="103">
        <v>44.74</v>
      </c>
      <c r="E11" s="103">
        <v>216.75</v>
      </c>
    </row>
    <row r="12" spans="1:8" x14ac:dyDescent="0.3">
      <c r="A12" s="24" t="s">
        <v>283</v>
      </c>
      <c r="B12" s="103">
        <v>62.35</v>
      </c>
      <c r="C12" s="103">
        <v>102.66</v>
      </c>
      <c r="D12" s="103">
        <v>95.63</v>
      </c>
      <c r="E12" s="103">
        <v>260.64</v>
      </c>
    </row>
    <row r="13" spans="1:8" x14ac:dyDescent="0.3">
      <c r="A13" s="24" t="s">
        <v>284</v>
      </c>
      <c r="B13" s="103">
        <v>102.68</v>
      </c>
      <c r="C13" s="103">
        <v>91.59</v>
      </c>
      <c r="D13" s="103">
        <v>33.340000000000003</v>
      </c>
      <c r="E13" s="103">
        <v>227.61</v>
      </c>
    </row>
    <row r="14" spans="1:8" x14ac:dyDescent="0.3">
      <c r="A14" s="24" t="s">
        <v>285</v>
      </c>
      <c r="B14" s="103">
        <v>64.97</v>
      </c>
      <c r="C14" s="103">
        <v>108.41</v>
      </c>
      <c r="D14" s="103">
        <v>41.03</v>
      </c>
      <c r="E14" s="103">
        <v>214.41</v>
      </c>
    </row>
    <row r="15" spans="1:8" x14ac:dyDescent="0.3">
      <c r="A15" s="24" t="s">
        <v>286</v>
      </c>
      <c r="B15" s="103">
        <v>71.510000000000005</v>
      </c>
      <c r="C15" s="103">
        <v>105.54</v>
      </c>
      <c r="D15" s="103">
        <v>82.75</v>
      </c>
      <c r="E15" s="103">
        <v>259.8</v>
      </c>
    </row>
    <row r="16" spans="1:8" x14ac:dyDescent="0.3">
      <c r="A16" s="24" t="s">
        <v>287</v>
      </c>
      <c r="B16" s="103">
        <v>96.91</v>
      </c>
      <c r="C16" s="103">
        <v>105.92</v>
      </c>
      <c r="D16" s="103">
        <v>41.77</v>
      </c>
      <c r="E16" s="103">
        <v>244.6</v>
      </c>
    </row>
    <row r="17" spans="1:5" x14ac:dyDescent="0.3">
      <c r="A17" s="104" t="s">
        <v>288</v>
      </c>
      <c r="B17" s="105">
        <v>82.56</v>
      </c>
      <c r="C17" s="105">
        <v>103.72</v>
      </c>
      <c r="D17" s="105">
        <v>60.22</v>
      </c>
      <c r="E17" s="105">
        <v>246.5</v>
      </c>
    </row>
    <row r="18" spans="1:5" x14ac:dyDescent="0.3">
      <c r="A18" s="104" t="s">
        <v>289</v>
      </c>
      <c r="B18" s="106">
        <f>B17*0.8</f>
        <v>66.048000000000002</v>
      </c>
      <c r="C18" s="106">
        <f>C17*0.8</f>
        <v>82.975999999999999</v>
      </c>
      <c r="D18" s="106">
        <f>D17*0.8</f>
        <v>48.176000000000002</v>
      </c>
      <c r="E18" s="106">
        <f>E17*0.8</f>
        <v>197.20000000000002</v>
      </c>
    </row>
    <row r="19" spans="1:5" ht="16.5" customHeight="1" x14ac:dyDescent="0.3">
      <c r="A19" s="184"/>
      <c r="B19" s="184"/>
      <c r="C19" s="184"/>
    </row>
    <row r="20" spans="1:5" ht="50.25" customHeight="1" x14ac:dyDescent="0.3">
      <c r="A20" s="183" t="s">
        <v>290</v>
      </c>
      <c r="B20" s="183"/>
      <c r="C20" s="183"/>
      <c r="D20" s="183"/>
      <c r="E20" s="183"/>
    </row>
    <row r="22" spans="1:5" x14ac:dyDescent="0.3">
      <c r="A22" s="20" t="s">
        <v>271</v>
      </c>
    </row>
    <row r="23" spans="1:5" x14ac:dyDescent="0.3">
      <c r="A23" s="20" t="s">
        <v>272</v>
      </c>
    </row>
    <row r="24" spans="1:5" ht="66" x14ac:dyDescent="0.3">
      <c r="A24" s="101" t="s">
        <v>273</v>
      </c>
      <c r="B24" s="102" t="s">
        <v>274</v>
      </c>
      <c r="C24" s="102" t="s">
        <v>275</v>
      </c>
      <c r="D24" s="102" t="s">
        <v>276</v>
      </c>
      <c r="E24" s="102" t="s">
        <v>277</v>
      </c>
    </row>
    <row r="25" spans="1:5" x14ac:dyDescent="0.3">
      <c r="A25" s="24" t="s">
        <v>278</v>
      </c>
      <c r="B25" s="107">
        <v>52.04</v>
      </c>
      <c r="C25" s="107">
        <v>105.22</v>
      </c>
      <c r="D25" s="107">
        <v>33.83</v>
      </c>
      <c r="E25" s="107">
        <v>191.09</v>
      </c>
    </row>
    <row r="26" spans="1:5" x14ac:dyDescent="0.3">
      <c r="A26" s="24" t="s">
        <v>279</v>
      </c>
      <c r="B26" s="107">
        <v>84.15</v>
      </c>
      <c r="C26" s="107">
        <v>67.489999999999995</v>
      </c>
      <c r="D26" s="107">
        <v>51.43</v>
      </c>
      <c r="E26" s="107">
        <v>203.07</v>
      </c>
    </row>
    <row r="27" spans="1:5" x14ac:dyDescent="0.3">
      <c r="A27" s="24" t="s">
        <v>280</v>
      </c>
      <c r="B27" s="107">
        <v>78.92</v>
      </c>
      <c r="C27" s="107">
        <v>77.48</v>
      </c>
      <c r="D27" s="107">
        <v>43.73</v>
      </c>
      <c r="E27" s="107">
        <v>200.13</v>
      </c>
    </row>
    <row r="28" spans="1:5" x14ac:dyDescent="0.3">
      <c r="A28" s="24" t="s">
        <v>281</v>
      </c>
      <c r="B28" s="107">
        <v>66.3</v>
      </c>
      <c r="C28" s="107">
        <v>87.25</v>
      </c>
      <c r="D28" s="107">
        <v>42.57</v>
      </c>
      <c r="E28" s="107">
        <v>196.12</v>
      </c>
    </row>
    <row r="29" spans="1:5" x14ac:dyDescent="0.3">
      <c r="A29" s="24" t="s">
        <v>282</v>
      </c>
      <c r="B29" s="107">
        <v>63.64</v>
      </c>
      <c r="C29" s="107">
        <v>72.05</v>
      </c>
      <c r="D29" s="107">
        <v>44.44</v>
      </c>
      <c r="E29" s="107">
        <v>180.13</v>
      </c>
    </row>
    <row r="30" spans="1:5" x14ac:dyDescent="0.3">
      <c r="A30" s="24" t="s">
        <v>283</v>
      </c>
      <c r="B30" s="107">
        <v>52.44</v>
      </c>
      <c r="C30" s="107">
        <v>86.48</v>
      </c>
      <c r="D30" s="107">
        <v>52.35</v>
      </c>
      <c r="E30" s="107">
        <v>191.27</v>
      </c>
    </row>
    <row r="31" spans="1:5" x14ac:dyDescent="0.3">
      <c r="A31" s="24" t="s">
        <v>284</v>
      </c>
      <c r="B31" s="107">
        <v>83.94</v>
      </c>
      <c r="C31" s="107">
        <v>70.040000000000006</v>
      </c>
      <c r="D31" s="107">
        <v>32.909999999999997</v>
      </c>
      <c r="E31" s="107">
        <v>186.89</v>
      </c>
    </row>
    <row r="32" spans="1:5" x14ac:dyDescent="0.3">
      <c r="A32" s="24" t="s">
        <v>285</v>
      </c>
      <c r="B32" s="107">
        <v>50.62</v>
      </c>
      <c r="C32" s="107">
        <v>79.69</v>
      </c>
      <c r="D32" s="107">
        <v>36.15</v>
      </c>
      <c r="E32" s="107">
        <v>166.46</v>
      </c>
    </row>
    <row r="33" spans="1:5" x14ac:dyDescent="0.3">
      <c r="A33" s="24" t="s">
        <v>286</v>
      </c>
      <c r="B33" s="107">
        <v>62.24</v>
      </c>
      <c r="C33" s="107">
        <v>82.64</v>
      </c>
      <c r="D33" s="107">
        <v>50.22</v>
      </c>
      <c r="E33" s="107">
        <v>195.1</v>
      </c>
    </row>
    <row r="34" spans="1:5" x14ac:dyDescent="0.3">
      <c r="A34" s="24" t="s">
        <v>287</v>
      </c>
      <c r="B34" s="107">
        <v>81.34</v>
      </c>
      <c r="C34" s="107">
        <v>84.79</v>
      </c>
      <c r="D34" s="107">
        <v>34.299999999999997</v>
      </c>
      <c r="E34" s="107">
        <v>200.43</v>
      </c>
    </row>
    <row r="35" spans="1:5" x14ac:dyDescent="0.3">
      <c r="A35" s="104" t="s">
        <v>288</v>
      </c>
      <c r="B35" s="108">
        <v>67.56</v>
      </c>
      <c r="C35" s="108">
        <v>81.31</v>
      </c>
      <c r="D35" s="108">
        <v>42.19</v>
      </c>
      <c r="E35" s="108">
        <v>191.07</v>
      </c>
    </row>
  </sheetData>
  <mergeCells count="3">
    <mergeCell ref="A2:E2"/>
    <mergeCell ref="A19:C19"/>
    <mergeCell ref="A20:E20"/>
  </mergeCells>
  <printOptions horizontalCentered="1"/>
  <pageMargins left="0.70833333333333304" right="0.70833333333333304" top="0.74791666666666701" bottom="0.74791666666666701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28"/>
  <sheetViews>
    <sheetView view="pageBreakPreview" zoomScaleNormal="80" workbookViewId="0"/>
  </sheetViews>
  <sheetFormatPr defaultColWidth="7.85546875" defaultRowHeight="16.5" x14ac:dyDescent="0.3"/>
  <cols>
    <col min="1" max="1" width="1.42578125" style="32" customWidth="1"/>
    <col min="2" max="2" width="22.7109375" style="32" customWidth="1"/>
    <col min="3" max="3" width="9.85546875" style="109" customWidth="1"/>
    <col min="4" max="4" width="22.7109375" style="32" customWidth="1"/>
    <col min="5" max="5" width="7.85546875" style="109"/>
    <col min="6" max="6" width="22.7109375" style="32" customWidth="1"/>
    <col min="7" max="7" width="7.5703125" style="109" customWidth="1"/>
    <col min="8" max="8" width="22.7109375" style="32" customWidth="1"/>
    <col min="9" max="9" width="7.7109375" style="109" customWidth="1"/>
    <col min="10" max="10" width="22.7109375" style="32" customWidth="1"/>
    <col min="11" max="11" width="8.28515625" style="109" customWidth="1"/>
    <col min="12" max="12" width="8.28515625" style="110" customWidth="1"/>
    <col min="13" max="251" width="8.28515625" style="32" customWidth="1"/>
    <col min="252" max="252" width="5" style="32" customWidth="1"/>
    <col min="253" max="253" width="26.7109375" style="32" customWidth="1"/>
    <col min="254" max="254" width="9.85546875" style="32" customWidth="1"/>
    <col min="255" max="255" width="26.140625" style="32" customWidth="1"/>
    <col min="256" max="1024" width="7.85546875" style="32"/>
  </cols>
  <sheetData>
    <row r="1" spans="2:11" x14ac:dyDescent="0.3">
      <c r="B1" s="111"/>
      <c r="C1" s="112"/>
      <c r="D1" s="111"/>
      <c r="E1" s="112"/>
      <c r="F1" s="111"/>
      <c r="G1" s="112"/>
      <c r="H1" s="111"/>
      <c r="I1" s="112"/>
      <c r="K1" s="113" t="s">
        <v>291</v>
      </c>
    </row>
    <row r="2" spans="2:11" ht="46.5" customHeight="1" x14ac:dyDescent="0.3">
      <c r="B2" s="170" t="s">
        <v>292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2:11" ht="16.5" customHeight="1" x14ac:dyDescent="0.3">
      <c r="B3" s="170" t="s">
        <v>293</v>
      </c>
      <c r="C3" s="170"/>
      <c r="D3" s="170"/>
      <c r="E3" s="170"/>
      <c r="F3" s="170"/>
      <c r="G3" s="170"/>
      <c r="H3" s="170"/>
      <c r="I3" s="170"/>
      <c r="J3" s="170"/>
      <c r="K3" s="170"/>
    </row>
    <row r="4" spans="2:11" ht="16.5" customHeight="1" x14ac:dyDescent="0.3">
      <c r="B4" s="186" t="s">
        <v>294</v>
      </c>
      <c r="C4" s="186"/>
      <c r="D4" s="186" t="s">
        <v>295</v>
      </c>
      <c r="E4" s="186"/>
      <c r="F4" s="186" t="s">
        <v>296</v>
      </c>
      <c r="G4" s="186"/>
      <c r="H4" s="186" t="s">
        <v>297</v>
      </c>
      <c r="I4" s="186"/>
      <c r="J4" s="186" t="s">
        <v>298</v>
      </c>
      <c r="K4" s="186"/>
    </row>
    <row r="5" spans="2:11" s="30" customFormat="1" x14ac:dyDescent="0.25">
      <c r="B5" s="115" t="s">
        <v>25</v>
      </c>
      <c r="C5" s="116">
        <f>SUM(C6:C16)</f>
        <v>60.11</v>
      </c>
      <c r="D5" s="115" t="s">
        <v>25</v>
      </c>
      <c r="E5" s="116">
        <f>SUM(E6:E16)</f>
        <v>104.21</v>
      </c>
      <c r="F5" s="115" t="s">
        <v>25</v>
      </c>
      <c r="G5" s="116">
        <f>SUM(G6:G16)</f>
        <v>113.22000000000001</v>
      </c>
      <c r="H5" s="115" t="s">
        <v>25</v>
      </c>
      <c r="I5" s="116">
        <f>SUM(I6:I16)</f>
        <v>73.740000000000009</v>
      </c>
      <c r="J5" s="115" t="s">
        <v>25</v>
      </c>
      <c r="K5" s="116">
        <f>SUM(K6:K16)</f>
        <v>75.889999999999986</v>
      </c>
    </row>
    <row r="6" spans="2:11" s="30" customFormat="1" x14ac:dyDescent="0.25">
      <c r="B6" s="14"/>
      <c r="C6" s="14"/>
      <c r="D6" s="14"/>
      <c r="E6" s="14"/>
      <c r="F6" s="14" t="s">
        <v>39</v>
      </c>
      <c r="G6" s="14">
        <v>8.1</v>
      </c>
      <c r="H6" s="14"/>
      <c r="I6" s="14"/>
      <c r="J6" s="14"/>
      <c r="K6" s="14"/>
    </row>
    <row r="7" spans="2:11" s="30" customFormat="1" x14ac:dyDescent="0.25">
      <c r="B7" s="14" t="s">
        <v>40</v>
      </c>
      <c r="C7" s="14">
        <v>10.71</v>
      </c>
      <c r="D7" s="14"/>
      <c r="E7" s="14"/>
      <c r="F7" s="14"/>
      <c r="G7" s="14"/>
      <c r="H7" s="14"/>
      <c r="I7" s="14"/>
      <c r="J7" s="14"/>
      <c r="K7" s="14"/>
    </row>
    <row r="8" spans="2:11" s="30" customFormat="1" x14ac:dyDescent="0.25">
      <c r="B8" s="14" t="s">
        <v>42</v>
      </c>
      <c r="C8" s="14">
        <v>8.33</v>
      </c>
      <c r="D8" s="14"/>
      <c r="E8" s="14"/>
      <c r="F8" s="14"/>
      <c r="G8" s="14"/>
      <c r="H8" s="14"/>
      <c r="I8" s="14"/>
      <c r="J8" s="14"/>
      <c r="K8" s="14"/>
    </row>
    <row r="9" spans="2:11" s="30" customFormat="1" ht="33" x14ac:dyDescent="0.25">
      <c r="B9" s="14" t="s">
        <v>75</v>
      </c>
      <c r="C9" s="14">
        <v>12.35</v>
      </c>
      <c r="D9" s="14" t="s">
        <v>299</v>
      </c>
      <c r="E9" s="14">
        <v>48.67</v>
      </c>
      <c r="F9" s="14" t="s">
        <v>300</v>
      </c>
      <c r="G9" s="14">
        <v>53.31</v>
      </c>
      <c r="H9" s="14" t="s">
        <v>301</v>
      </c>
      <c r="I9" s="14">
        <v>26.5</v>
      </c>
      <c r="J9" s="14" t="s">
        <v>302</v>
      </c>
      <c r="K9" s="14">
        <v>30.81</v>
      </c>
    </row>
    <row r="10" spans="2:11" s="30" customFormat="1" x14ac:dyDescent="0.25">
      <c r="B10" s="14"/>
      <c r="C10" s="14"/>
      <c r="D10" s="14" t="s">
        <v>39</v>
      </c>
      <c r="E10" s="14">
        <v>4.05</v>
      </c>
      <c r="F10" s="14" t="s">
        <v>303</v>
      </c>
      <c r="G10" s="14">
        <v>24.64</v>
      </c>
      <c r="H10" s="14" t="s">
        <v>39</v>
      </c>
      <c r="I10" s="14">
        <v>4.05</v>
      </c>
      <c r="J10" s="14" t="s">
        <v>39</v>
      </c>
      <c r="K10" s="14">
        <v>4.05</v>
      </c>
    </row>
    <row r="11" spans="2:11" s="30" customFormat="1" ht="33" x14ac:dyDescent="0.25">
      <c r="B11" s="14"/>
      <c r="C11" s="14"/>
      <c r="D11" s="14"/>
      <c r="E11" s="14"/>
      <c r="F11" s="14"/>
      <c r="G11" s="14"/>
      <c r="H11" s="14"/>
      <c r="I11" s="14"/>
      <c r="J11" s="14" t="s">
        <v>85</v>
      </c>
      <c r="K11" s="14">
        <v>11.87</v>
      </c>
    </row>
    <row r="12" spans="2:11" s="30" customFormat="1" ht="33" x14ac:dyDescent="0.25">
      <c r="B12" s="14"/>
      <c r="C12" s="14"/>
      <c r="D12" s="14" t="s">
        <v>86</v>
      </c>
      <c r="E12" s="14">
        <v>20.69</v>
      </c>
      <c r="F12" s="14"/>
      <c r="G12" s="14"/>
      <c r="H12" s="14" t="s">
        <v>87</v>
      </c>
      <c r="I12" s="14">
        <v>7.62</v>
      </c>
      <c r="J12" s="14"/>
      <c r="K12" s="14"/>
    </row>
    <row r="13" spans="2:11" s="30" customFormat="1" ht="33" x14ac:dyDescent="0.25">
      <c r="B13" s="14" t="s">
        <v>90</v>
      </c>
      <c r="C13" s="14">
        <v>11.75</v>
      </c>
      <c r="D13" s="14" t="s">
        <v>91</v>
      </c>
      <c r="E13" s="14">
        <v>2.83</v>
      </c>
      <c r="F13" s="14" t="s">
        <v>92</v>
      </c>
      <c r="G13" s="14">
        <v>1.72</v>
      </c>
      <c r="H13" s="14" t="s">
        <v>93</v>
      </c>
      <c r="I13" s="14">
        <v>13.53</v>
      </c>
      <c r="J13" s="14" t="s">
        <v>91</v>
      </c>
      <c r="K13" s="14">
        <v>2.83</v>
      </c>
    </row>
    <row r="14" spans="2:11" s="30" customFormat="1" x14ac:dyDescent="0.25">
      <c r="B14" s="14"/>
      <c r="C14" s="14"/>
      <c r="D14" s="14"/>
      <c r="E14" s="14"/>
      <c r="F14" s="14" t="s">
        <v>94</v>
      </c>
      <c r="G14" s="14">
        <v>8.48</v>
      </c>
      <c r="H14" s="14"/>
      <c r="I14" s="14"/>
      <c r="J14" s="14"/>
      <c r="K14" s="14"/>
    </row>
    <row r="15" spans="2:11" s="30" customFormat="1" x14ac:dyDescent="0.25">
      <c r="B15" s="14" t="s">
        <v>59</v>
      </c>
      <c r="C15" s="14">
        <v>4.6399999999999997</v>
      </c>
      <c r="D15" s="14" t="s">
        <v>59</v>
      </c>
      <c r="E15" s="14">
        <v>4.6399999999999997</v>
      </c>
      <c r="F15" s="14" t="s">
        <v>59</v>
      </c>
      <c r="G15" s="14">
        <v>4.6399999999999997</v>
      </c>
      <c r="H15" s="14" t="s">
        <v>59</v>
      </c>
      <c r="I15" s="14">
        <v>4.6399999999999997</v>
      </c>
      <c r="J15" s="14" t="s">
        <v>59</v>
      </c>
      <c r="K15" s="14">
        <v>8.11</v>
      </c>
    </row>
    <row r="16" spans="2:11" s="30" customFormat="1" x14ac:dyDescent="0.25">
      <c r="B16" s="14" t="s">
        <v>95</v>
      </c>
      <c r="C16" s="14">
        <v>12.33</v>
      </c>
      <c r="D16" s="14" t="s">
        <v>96</v>
      </c>
      <c r="E16" s="14">
        <v>23.33</v>
      </c>
      <c r="F16" s="14" t="s">
        <v>95</v>
      </c>
      <c r="G16" s="14">
        <v>12.33</v>
      </c>
      <c r="H16" s="14" t="s">
        <v>97</v>
      </c>
      <c r="I16" s="14">
        <v>17.399999999999999</v>
      </c>
      <c r="J16" s="14" t="s">
        <v>98</v>
      </c>
      <c r="K16" s="14">
        <v>18.22</v>
      </c>
    </row>
    <row r="17" spans="2:11" s="30" customFormat="1" x14ac:dyDescent="0.25"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2:11" s="30" customFormat="1" x14ac:dyDescent="0.25">
      <c r="B18" s="114" t="s">
        <v>61</v>
      </c>
      <c r="C18" s="117">
        <f>SUM(C19:C32)</f>
        <v>212.32999999999998</v>
      </c>
      <c r="D18" s="114" t="s">
        <v>61</v>
      </c>
      <c r="E18" s="117">
        <f>SUM(E19:E32)</f>
        <v>261.26</v>
      </c>
      <c r="F18" s="114" t="s">
        <v>61</v>
      </c>
      <c r="G18" s="117">
        <f>SUM(G19:G32)</f>
        <v>199.26</v>
      </c>
      <c r="H18" s="114" t="s">
        <v>61</v>
      </c>
      <c r="I18" s="117">
        <f>SUM(I19:I32)</f>
        <v>280.00999999999993</v>
      </c>
      <c r="J18" s="114" t="s">
        <v>61</v>
      </c>
      <c r="K18" s="117">
        <f>SUM(K19:K32)</f>
        <v>185.56</v>
      </c>
    </row>
    <row r="19" spans="2:11" s="30" customFormat="1" ht="33" x14ac:dyDescent="0.25">
      <c r="B19" s="14" t="s">
        <v>304</v>
      </c>
      <c r="C19" s="14">
        <v>13.76</v>
      </c>
      <c r="D19" s="14" t="s">
        <v>100</v>
      </c>
      <c r="E19" s="14">
        <v>6.04</v>
      </c>
      <c r="F19" s="14" t="s">
        <v>101</v>
      </c>
      <c r="G19" s="14">
        <v>4.32</v>
      </c>
      <c r="H19" s="14" t="s">
        <v>102</v>
      </c>
      <c r="I19" s="14">
        <v>12.7</v>
      </c>
      <c r="J19" s="14" t="s">
        <v>103</v>
      </c>
      <c r="K19" s="14">
        <v>18.09</v>
      </c>
    </row>
    <row r="20" spans="2:11" s="30" customFormat="1" ht="66" x14ac:dyDescent="0.25">
      <c r="B20" s="14" t="s">
        <v>109</v>
      </c>
      <c r="C20" s="14">
        <v>8.91</v>
      </c>
      <c r="D20" s="14" t="s">
        <v>305</v>
      </c>
      <c r="E20" s="14">
        <v>18.149999999999999</v>
      </c>
      <c r="F20" s="14" t="s">
        <v>111</v>
      </c>
      <c r="G20" s="14">
        <v>9.92</v>
      </c>
      <c r="H20" s="14" t="s">
        <v>306</v>
      </c>
      <c r="I20" s="14">
        <v>10.67</v>
      </c>
      <c r="J20" s="14" t="s">
        <v>113</v>
      </c>
      <c r="K20" s="14">
        <v>11.87</v>
      </c>
    </row>
    <row r="21" spans="2:11" s="30" customFormat="1" ht="49.5" x14ac:dyDescent="0.25">
      <c r="B21" s="14" t="s">
        <v>119</v>
      </c>
      <c r="C21" s="14">
        <v>77.89</v>
      </c>
      <c r="D21" s="14" t="s">
        <v>120</v>
      </c>
      <c r="E21" s="14">
        <v>35.380000000000003</v>
      </c>
      <c r="F21" s="14" t="s">
        <v>307</v>
      </c>
      <c r="G21" s="14">
        <v>44.3</v>
      </c>
      <c r="H21" s="14" t="s">
        <v>122</v>
      </c>
      <c r="I21" s="14">
        <v>76.459999999999994</v>
      </c>
      <c r="J21" s="14" t="s">
        <v>123</v>
      </c>
      <c r="K21" s="14">
        <v>32.979999999999997</v>
      </c>
    </row>
    <row r="22" spans="2:11" s="30" customFormat="1" x14ac:dyDescent="0.25">
      <c r="B22" s="14"/>
      <c r="C22" s="14"/>
      <c r="D22" s="14"/>
      <c r="E22" s="14"/>
      <c r="F22" s="14" t="s">
        <v>39</v>
      </c>
      <c r="G22" s="14">
        <v>4.05</v>
      </c>
      <c r="H22" s="14"/>
      <c r="I22" s="14"/>
      <c r="J22" s="14"/>
      <c r="K22" s="14"/>
    </row>
    <row r="23" spans="2:11" s="30" customFormat="1" ht="33" x14ac:dyDescent="0.25">
      <c r="B23" s="14"/>
      <c r="C23" s="14"/>
      <c r="D23" s="14" t="s">
        <v>88</v>
      </c>
      <c r="E23" s="14">
        <v>10.51</v>
      </c>
      <c r="F23" s="14" t="s">
        <v>89</v>
      </c>
      <c r="G23" s="14">
        <v>17.559999999999999</v>
      </c>
      <c r="H23" s="14"/>
      <c r="I23" s="14"/>
      <c r="J23" s="14" t="s">
        <v>308</v>
      </c>
      <c r="K23" s="14">
        <v>12.86</v>
      </c>
    </row>
    <row r="24" spans="2:11" s="30" customFormat="1" ht="33" x14ac:dyDescent="0.25">
      <c r="B24" s="14" t="s">
        <v>131</v>
      </c>
      <c r="C24" s="14">
        <v>20.16</v>
      </c>
      <c r="D24" s="14" t="s">
        <v>132</v>
      </c>
      <c r="E24" s="14">
        <v>6.69</v>
      </c>
      <c r="F24" s="14" t="s">
        <v>133</v>
      </c>
      <c r="G24" s="14">
        <v>6.32</v>
      </c>
      <c r="H24" s="14" t="s">
        <v>134</v>
      </c>
      <c r="I24" s="14">
        <v>6.81</v>
      </c>
      <c r="J24" s="14" t="s">
        <v>135</v>
      </c>
      <c r="K24" s="14">
        <v>10.83</v>
      </c>
    </row>
    <row r="25" spans="2:11" s="30" customFormat="1" x14ac:dyDescent="0.25">
      <c r="B25" s="14" t="s">
        <v>59</v>
      </c>
      <c r="C25" s="14">
        <v>4.6399999999999997</v>
      </c>
      <c r="D25" s="14" t="s">
        <v>59</v>
      </c>
      <c r="E25" s="14">
        <v>4.6399999999999997</v>
      </c>
      <c r="F25" s="14" t="s">
        <v>59</v>
      </c>
      <c r="G25" s="14">
        <v>4.6399999999999997</v>
      </c>
      <c r="H25" s="14" t="s">
        <v>59</v>
      </c>
      <c r="I25" s="14">
        <v>4.6399999999999997</v>
      </c>
      <c r="J25" s="14" t="s">
        <v>59</v>
      </c>
      <c r="K25" s="14">
        <v>4.6399999999999997</v>
      </c>
    </row>
    <row r="26" spans="2:11" s="30" customFormat="1" x14ac:dyDescent="0.25">
      <c r="B26" s="14" t="s">
        <v>70</v>
      </c>
      <c r="C26" s="14">
        <v>4.03</v>
      </c>
      <c r="D26" s="14" t="s">
        <v>70</v>
      </c>
      <c r="E26" s="14">
        <v>4.83</v>
      </c>
      <c r="F26" s="14" t="s">
        <v>70</v>
      </c>
      <c r="G26" s="14">
        <v>4.83</v>
      </c>
      <c r="H26" s="14" t="s">
        <v>70</v>
      </c>
      <c r="I26" s="14">
        <v>4.03</v>
      </c>
      <c r="J26" s="14" t="s">
        <v>70</v>
      </c>
      <c r="K26" s="14">
        <v>4.83</v>
      </c>
    </row>
    <row r="27" spans="2:11" s="30" customForma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2:11" s="30" customFormat="1" x14ac:dyDescent="0.25">
      <c r="B28" s="114" t="s">
        <v>71</v>
      </c>
      <c r="C28" s="117">
        <f>SUM(C29:C31)</f>
        <v>41.47</v>
      </c>
      <c r="D28" s="114" t="s">
        <v>71</v>
      </c>
      <c r="E28" s="117">
        <f>SUM(E29:E31)</f>
        <v>87.509999999999991</v>
      </c>
      <c r="F28" s="114" t="s">
        <v>71</v>
      </c>
      <c r="G28" s="117">
        <f>SUM(G29:G31)</f>
        <v>51.66</v>
      </c>
      <c r="H28" s="114" t="s">
        <v>71</v>
      </c>
      <c r="I28" s="117">
        <f>SUM(I29:I31)</f>
        <v>82.35</v>
      </c>
      <c r="J28" s="114" t="s">
        <v>71</v>
      </c>
      <c r="K28" s="117">
        <f>SUM(K29:K31)</f>
        <v>44.730000000000004</v>
      </c>
    </row>
    <row r="29" spans="2:11" s="30" customFormat="1" ht="33" x14ac:dyDescent="0.25">
      <c r="B29" s="14" t="s">
        <v>137</v>
      </c>
      <c r="C29" s="14">
        <v>15.22</v>
      </c>
      <c r="D29" s="14" t="s">
        <v>138</v>
      </c>
      <c r="E29" s="14">
        <v>14.61</v>
      </c>
      <c r="F29" s="14" t="s">
        <v>139</v>
      </c>
      <c r="G29" s="14">
        <v>26.61</v>
      </c>
      <c r="H29" s="14" t="s">
        <v>140</v>
      </c>
      <c r="I29" s="14">
        <v>12.33</v>
      </c>
      <c r="J29" s="14" t="s">
        <v>141</v>
      </c>
      <c r="K29" s="14">
        <v>17.77</v>
      </c>
    </row>
    <row r="30" spans="2:11" s="30" customFormat="1" x14ac:dyDescent="0.25">
      <c r="B30" s="14" t="s">
        <v>144</v>
      </c>
      <c r="C30" s="14">
        <v>2.92</v>
      </c>
      <c r="D30" s="14" t="s">
        <v>145</v>
      </c>
      <c r="E30" s="14">
        <v>57.69</v>
      </c>
      <c r="F30" s="14" t="s">
        <v>92</v>
      </c>
      <c r="G30" s="14">
        <v>1.72</v>
      </c>
      <c r="H30" s="14" t="s">
        <v>145</v>
      </c>
      <c r="I30" s="14">
        <v>57.69</v>
      </c>
      <c r="J30" s="14" t="s">
        <v>90</v>
      </c>
      <c r="K30" s="14">
        <v>11.75</v>
      </c>
    </row>
    <row r="31" spans="2:11" s="30" customFormat="1" x14ac:dyDescent="0.25">
      <c r="B31" s="14" t="s">
        <v>96</v>
      </c>
      <c r="C31" s="14">
        <v>23.33</v>
      </c>
      <c r="D31" s="14" t="s">
        <v>147</v>
      </c>
      <c r="E31" s="14">
        <v>15.21</v>
      </c>
      <c r="F31" s="14" t="s">
        <v>96</v>
      </c>
      <c r="G31" s="14">
        <v>23.33</v>
      </c>
      <c r="H31" s="14" t="s">
        <v>95</v>
      </c>
      <c r="I31" s="14">
        <v>12.33</v>
      </c>
      <c r="J31" s="14" t="s">
        <v>147</v>
      </c>
      <c r="K31" s="14">
        <v>15.21</v>
      </c>
    </row>
    <row r="32" spans="2:11" s="30" customFormat="1" x14ac:dyDescent="0.3">
      <c r="B32" s="185" t="s">
        <v>291</v>
      </c>
      <c r="C32" s="185"/>
      <c r="D32" s="185"/>
      <c r="E32" s="185"/>
      <c r="F32" s="185"/>
      <c r="G32" s="185"/>
      <c r="H32" s="185"/>
      <c r="I32" s="185"/>
      <c r="J32" s="185"/>
      <c r="K32" s="185"/>
    </row>
    <row r="33" spans="2:11" s="30" customFormat="1" ht="37.5" customHeight="1" x14ac:dyDescent="0.25">
      <c r="B33" s="170" t="s">
        <v>292</v>
      </c>
      <c r="C33" s="170"/>
      <c r="D33" s="170"/>
      <c r="E33" s="170"/>
      <c r="F33" s="170"/>
      <c r="G33" s="170"/>
      <c r="H33" s="170"/>
      <c r="I33" s="170"/>
      <c r="J33" s="170"/>
      <c r="K33" s="170"/>
    </row>
    <row r="34" spans="2:11" ht="16.5" customHeight="1" x14ac:dyDescent="0.3">
      <c r="B34" s="170" t="s">
        <v>309</v>
      </c>
      <c r="C34" s="170"/>
      <c r="D34" s="170"/>
      <c r="E34" s="170"/>
      <c r="F34" s="170"/>
      <c r="G34" s="170"/>
      <c r="H34" s="170"/>
      <c r="I34" s="170"/>
      <c r="J34" s="170"/>
      <c r="K34" s="170"/>
    </row>
    <row r="35" spans="2:11" ht="16.5" customHeight="1" x14ac:dyDescent="0.3">
      <c r="B35" s="186" t="s">
        <v>310</v>
      </c>
      <c r="C35" s="186"/>
      <c r="D35" s="186" t="s">
        <v>311</v>
      </c>
      <c r="E35" s="186"/>
      <c r="F35" s="186" t="s">
        <v>312</v>
      </c>
      <c r="G35" s="186"/>
      <c r="H35" s="186" t="s">
        <v>313</v>
      </c>
      <c r="I35" s="186"/>
      <c r="J35" s="186" t="s">
        <v>314</v>
      </c>
      <c r="K35" s="186"/>
    </row>
    <row r="36" spans="2:11" x14ac:dyDescent="0.3">
      <c r="B36" s="115" t="s">
        <v>25</v>
      </c>
      <c r="C36" s="116">
        <f>SUM(C37:C46)</f>
        <v>62.349999999999994</v>
      </c>
      <c r="D36" s="115" t="s">
        <v>25</v>
      </c>
      <c r="E36" s="116">
        <f>SUM(E37:E46)</f>
        <v>102.67</v>
      </c>
      <c r="F36" s="115" t="s">
        <v>25</v>
      </c>
      <c r="G36" s="116">
        <f>SUM(G37:G46)</f>
        <v>64.97</v>
      </c>
      <c r="H36" s="115" t="s">
        <v>25</v>
      </c>
      <c r="I36" s="116">
        <f>SUM(I37:I46)</f>
        <v>71.509999999999991</v>
      </c>
      <c r="J36" s="115" t="s">
        <v>25</v>
      </c>
      <c r="K36" s="116">
        <f>SUM(K37:K46)</f>
        <v>96.929999999999993</v>
      </c>
    </row>
    <row r="37" spans="2:11" x14ac:dyDescent="0.3">
      <c r="B37" s="14"/>
      <c r="C37" s="14"/>
      <c r="D37" s="14"/>
      <c r="E37" s="14"/>
      <c r="F37" s="14" t="s">
        <v>39</v>
      </c>
      <c r="G37" s="14">
        <v>8.1</v>
      </c>
      <c r="H37" s="14"/>
      <c r="I37" s="14"/>
      <c r="J37" s="14" t="s">
        <v>39</v>
      </c>
      <c r="K37" s="14">
        <v>8.1</v>
      </c>
    </row>
    <row r="38" spans="2:11" x14ac:dyDescent="0.3">
      <c r="B38" s="14" t="s">
        <v>40</v>
      </c>
      <c r="C38" s="14">
        <v>10.71</v>
      </c>
      <c r="D38" s="14"/>
      <c r="E38" s="14"/>
      <c r="F38" s="14"/>
      <c r="G38" s="14"/>
      <c r="H38" s="14"/>
      <c r="I38" s="14"/>
      <c r="J38" s="14"/>
      <c r="K38" s="14"/>
    </row>
    <row r="39" spans="2:11" x14ac:dyDescent="0.3">
      <c r="B39" s="14" t="s">
        <v>42</v>
      </c>
      <c r="C39" s="14">
        <v>8.33</v>
      </c>
      <c r="D39" s="14"/>
      <c r="E39" s="14"/>
      <c r="F39" s="14"/>
      <c r="G39" s="14"/>
      <c r="H39" s="14"/>
      <c r="I39" s="14"/>
      <c r="J39" s="14"/>
      <c r="K39" s="14"/>
    </row>
    <row r="40" spans="2:11" ht="33" x14ac:dyDescent="0.3">
      <c r="B40" s="14" t="s">
        <v>80</v>
      </c>
      <c r="C40" s="14">
        <v>14.59</v>
      </c>
      <c r="D40" s="14" t="s">
        <v>81</v>
      </c>
      <c r="E40" s="14">
        <v>62.47</v>
      </c>
      <c r="F40" s="14" t="s">
        <v>315</v>
      </c>
      <c r="G40" s="14">
        <v>35.76</v>
      </c>
      <c r="H40" s="14" t="s">
        <v>83</v>
      </c>
      <c r="I40" s="14">
        <v>22.39</v>
      </c>
      <c r="J40" s="14" t="s">
        <v>316</v>
      </c>
      <c r="K40" s="14">
        <v>44.3</v>
      </c>
    </row>
    <row r="41" spans="2:11" x14ac:dyDescent="0.3">
      <c r="B41" s="14"/>
      <c r="C41" s="14"/>
      <c r="D41" s="14"/>
      <c r="E41" s="14"/>
      <c r="F41" s="14" t="s">
        <v>317</v>
      </c>
      <c r="G41" s="14">
        <v>1.31</v>
      </c>
      <c r="H41" s="14"/>
      <c r="I41" s="14"/>
      <c r="J41" s="14" t="s">
        <v>318</v>
      </c>
      <c r="K41" s="14">
        <v>2.39</v>
      </c>
    </row>
    <row r="42" spans="2:11" ht="33" x14ac:dyDescent="0.3">
      <c r="B42" s="14"/>
      <c r="C42" s="14"/>
      <c r="D42" s="14" t="s">
        <v>88</v>
      </c>
      <c r="E42" s="14">
        <v>10.51</v>
      </c>
      <c r="F42" s="14"/>
      <c r="G42" s="14"/>
      <c r="H42" s="14" t="s">
        <v>87</v>
      </c>
      <c r="I42" s="14">
        <v>7.62</v>
      </c>
      <c r="J42" s="14" t="s">
        <v>89</v>
      </c>
      <c r="K42" s="14">
        <v>17.559999999999999</v>
      </c>
    </row>
    <row r="43" spans="2:11" ht="33" x14ac:dyDescent="0.3">
      <c r="B43" s="14" t="s">
        <v>90</v>
      </c>
      <c r="C43" s="14">
        <v>11.75</v>
      </c>
      <c r="D43" s="14" t="s">
        <v>92</v>
      </c>
      <c r="E43" s="14">
        <v>1.72</v>
      </c>
      <c r="F43" s="14" t="s">
        <v>91</v>
      </c>
      <c r="G43" s="14">
        <v>2.83</v>
      </c>
      <c r="H43" s="14" t="s">
        <v>93</v>
      </c>
      <c r="I43" s="14">
        <v>13.53</v>
      </c>
      <c r="J43" s="14" t="s">
        <v>92</v>
      </c>
      <c r="K43" s="14">
        <v>1.72</v>
      </c>
    </row>
    <row r="44" spans="2:11" x14ac:dyDescent="0.3"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2:11" x14ac:dyDescent="0.3">
      <c r="B45" s="14" t="s">
        <v>59</v>
      </c>
      <c r="C45" s="14">
        <v>4.6399999999999997</v>
      </c>
      <c r="D45" s="14" t="s">
        <v>59</v>
      </c>
      <c r="E45" s="14">
        <v>4.6399999999999997</v>
      </c>
      <c r="F45" s="14" t="s">
        <v>59</v>
      </c>
      <c r="G45" s="14">
        <v>4.6399999999999997</v>
      </c>
      <c r="H45" s="14" t="s">
        <v>59</v>
      </c>
      <c r="I45" s="14">
        <v>4.6399999999999997</v>
      </c>
      <c r="J45" s="14" t="s">
        <v>59</v>
      </c>
      <c r="K45" s="14">
        <v>4.6399999999999997</v>
      </c>
    </row>
    <row r="46" spans="2:11" x14ac:dyDescent="0.3">
      <c r="B46" s="14" t="s">
        <v>95</v>
      </c>
      <c r="C46" s="14">
        <v>12.33</v>
      </c>
      <c r="D46" s="14" t="s">
        <v>96</v>
      </c>
      <c r="E46" s="14">
        <v>23.33</v>
      </c>
      <c r="F46" s="14" t="s">
        <v>95</v>
      </c>
      <c r="G46" s="14">
        <v>12.33</v>
      </c>
      <c r="H46" s="14" t="s">
        <v>96</v>
      </c>
      <c r="I46" s="14">
        <v>23.33</v>
      </c>
      <c r="J46" s="14" t="s">
        <v>98</v>
      </c>
      <c r="K46" s="14">
        <v>18.22</v>
      </c>
    </row>
    <row r="47" spans="2:11" x14ac:dyDescent="0.3">
      <c r="B47" s="73"/>
      <c r="C47" s="118"/>
      <c r="D47" s="73"/>
      <c r="E47" s="118"/>
      <c r="F47" s="73"/>
      <c r="G47" s="118"/>
      <c r="H47" s="73"/>
      <c r="I47" s="118"/>
      <c r="J47" s="73"/>
      <c r="K47" s="118"/>
    </row>
    <row r="48" spans="2:11" x14ac:dyDescent="0.3">
      <c r="B48" s="114" t="s">
        <v>61</v>
      </c>
      <c r="C48" s="117">
        <f>SUM(C49:C60)</f>
        <v>102.66</v>
      </c>
      <c r="D48" s="114" t="s">
        <v>61</v>
      </c>
      <c r="E48" s="117">
        <f>SUM(E49:E60)</f>
        <v>91.59</v>
      </c>
      <c r="F48" s="114" t="s">
        <v>61</v>
      </c>
      <c r="G48" s="117">
        <f>SUM(G49:G60)</f>
        <v>108.38000000000001</v>
      </c>
      <c r="H48" s="114" t="s">
        <v>61</v>
      </c>
      <c r="I48" s="117">
        <f>SUM(I49:I60)</f>
        <v>105.51</v>
      </c>
      <c r="J48" s="114" t="s">
        <v>61</v>
      </c>
      <c r="K48" s="117">
        <f>SUM(K49:K60)</f>
        <v>105.93</v>
      </c>
    </row>
    <row r="49" spans="2:11" ht="49.5" x14ac:dyDescent="0.3">
      <c r="B49" s="14" t="s">
        <v>104</v>
      </c>
      <c r="C49" s="14">
        <v>11.3</v>
      </c>
      <c r="D49" s="14" t="s">
        <v>105</v>
      </c>
      <c r="E49" s="14">
        <v>15.79</v>
      </c>
      <c r="F49" s="14" t="s">
        <v>319</v>
      </c>
      <c r="G49" s="14">
        <v>6.68</v>
      </c>
      <c r="H49" s="14" t="s">
        <v>107</v>
      </c>
      <c r="I49" s="14">
        <v>14.68</v>
      </c>
      <c r="J49" s="14" t="s">
        <v>108</v>
      </c>
      <c r="K49" s="14">
        <v>21.65</v>
      </c>
    </row>
    <row r="50" spans="2:11" ht="66" x14ac:dyDescent="0.3">
      <c r="B50" s="14" t="s">
        <v>320</v>
      </c>
      <c r="C50" s="14">
        <v>12.38</v>
      </c>
      <c r="D50" s="14" t="s">
        <v>115</v>
      </c>
      <c r="E50" s="14">
        <v>11.2</v>
      </c>
      <c r="F50" s="14" t="s">
        <v>236</v>
      </c>
      <c r="G50" s="14">
        <v>15.35</v>
      </c>
      <c r="H50" s="14" t="s">
        <v>117</v>
      </c>
      <c r="I50" s="14">
        <v>8.92</v>
      </c>
      <c r="J50" s="14" t="s">
        <v>321</v>
      </c>
      <c r="K50" s="14">
        <v>12.49</v>
      </c>
    </row>
    <row r="51" spans="2:11" ht="33" x14ac:dyDescent="0.3">
      <c r="B51" s="14" t="s">
        <v>124</v>
      </c>
      <c r="C51" s="14">
        <v>41.73</v>
      </c>
      <c r="D51" s="14" t="s">
        <v>125</v>
      </c>
      <c r="E51" s="14">
        <v>48.32</v>
      </c>
      <c r="F51" s="14" t="s">
        <v>322</v>
      </c>
      <c r="G51" s="14">
        <v>54.36</v>
      </c>
      <c r="H51" s="14" t="s">
        <v>323</v>
      </c>
      <c r="I51" s="14">
        <v>52.89</v>
      </c>
      <c r="J51" s="14" t="s">
        <v>128</v>
      </c>
      <c r="K51" s="14">
        <v>55.23</v>
      </c>
    </row>
    <row r="52" spans="2:11" x14ac:dyDescent="0.3">
      <c r="B52" s="14"/>
      <c r="C52" s="14"/>
      <c r="D52" s="14"/>
      <c r="E52" s="14"/>
      <c r="F52" s="14" t="s">
        <v>318</v>
      </c>
      <c r="G52" s="14">
        <v>2.39</v>
      </c>
      <c r="H52" s="14"/>
      <c r="I52" s="14"/>
      <c r="J52" s="14"/>
      <c r="K52" s="14"/>
    </row>
    <row r="53" spans="2:11" ht="33" x14ac:dyDescent="0.3">
      <c r="B53" s="14" t="s">
        <v>87</v>
      </c>
      <c r="C53" s="14">
        <v>7.62</v>
      </c>
      <c r="D53" s="14"/>
      <c r="E53" s="14"/>
      <c r="F53" s="14" t="s">
        <v>130</v>
      </c>
      <c r="G53" s="14">
        <v>14.61</v>
      </c>
      <c r="H53" s="14" t="s">
        <v>308</v>
      </c>
      <c r="I53" s="14">
        <v>12.86</v>
      </c>
      <c r="J53" s="14"/>
      <c r="K53" s="14"/>
    </row>
    <row r="54" spans="2:11" ht="33" x14ac:dyDescent="0.3">
      <c r="B54" s="14" t="s">
        <v>131</v>
      </c>
      <c r="C54" s="14">
        <v>20.16</v>
      </c>
      <c r="D54" s="14" t="s">
        <v>134</v>
      </c>
      <c r="E54" s="14">
        <v>6.81</v>
      </c>
      <c r="F54" s="14" t="s">
        <v>133</v>
      </c>
      <c r="G54" s="14">
        <v>6.32</v>
      </c>
      <c r="H54" s="14" t="s">
        <v>132</v>
      </c>
      <c r="I54" s="14">
        <v>6.69</v>
      </c>
      <c r="J54" s="14" t="s">
        <v>136</v>
      </c>
      <c r="K54" s="14">
        <v>7.09</v>
      </c>
    </row>
    <row r="55" spans="2:11" x14ac:dyDescent="0.3">
      <c r="B55" s="14" t="s">
        <v>59</v>
      </c>
      <c r="C55" s="14">
        <v>4.6399999999999997</v>
      </c>
      <c r="D55" s="14" t="s">
        <v>59</v>
      </c>
      <c r="E55" s="14">
        <v>4.6399999999999997</v>
      </c>
      <c r="F55" s="14" t="s">
        <v>59</v>
      </c>
      <c r="G55" s="14">
        <v>4.6399999999999997</v>
      </c>
      <c r="H55" s="14" t="s">
        <v>59</v>
      </c>
      <c r="I55" s="14">
        <v>4.6399999999999997</v>
      </c>
      <c r="J55" s="14" t="s">
        <v>59</v>
      </c>
      <c r="K55" s="14">
        <v>4.6399999999999997</v>
      </c>
    </row>
    <row r="56" spans="2:11" x14ac:dyDescent="0.3">
      <c r="B56" s="14" t="s">
        <v>70</v>
      </c>
      <c r="C56" s="14">
        <v>4.83</v>
      </c>
      <c r="D56" s="14" t="s">
        <v>70</v>
      </c>
      <c r="E56" s="14">
        <v>4.83</v>
      </c>
      <c r="F56" s="14" t="s">
        <v>70</v>
      </c>
      <c r="G56" s="14">
        <v>4.03</v>
      </c>
      <c r="H56" s="14" t="s">
        <v>70</v>
      </c>
      <c r="I56" s="14">
        <v>4.83</v>
      </c>
      <c r="J56" s="14" t="s">
        <v>70</v>
      </c>
      <c r="K56" s="14">
        <v>4.83</v>
      </c>
    </row>
    <row r="57" spans="2:11" ht="11.25" customHeight="1" x14ac:dyDescent="0.3">
      <c r="B57" s="119"/>
      <c r="C57" s="118"/>
      <c r="D57" s="119"/>
      <c r="E57" s="118"/>
      <c r="F57" s="119"/>
      <c r="G57" s="118"/>
      <c r="H57" s="119"/>
      <c r="I57" s="118"/>
      <c r="J57" s="119"/>
      <c r="K57" s="118"/>
    </row>
    <row r="58" spans="2:11" hidden="1" x14ac:dyDescent="0.3">
      <c r="B58" s="119"/>
      <c r="C58" s="118"/>
      <c r="D58" s="119"/>
      <c r="E58" s="118"/>
      <c r="F58" s="119"/>
      <c r="G58" s="118"/>
      <c r="H58" s="119"/>
      <c r="I58" s="118"/>
      <c r="J58" s="119"/>
      <c r="K58" s="118"/>
    </row>
    <row r="59" spans="2:11" hidden="1" x14ac:dyDescent="0.3">
      <c r="B59" s="73"/>
      <c r="C59" s="118"/>
      <c r="D59" s="119"/>
      <c r="E59" s="118"/>
      <c r="F59" s="73"/>
      <c r="G59" s="118"/>
      <c r="H59" s="119"/>
      <c r="I59" s="118"/>
      <c r="J59" s="119"/>
      <c r="K59" s="118"/>
    </row>
    <row r="60" spans="2:11" hidden="1" x14ac:dyDescent="0.3">
      <c r="B60" s="73"/>
      <c r="C60" s="118"/>
      <c r="D60" s="119"/>
      <c r="E60" s="118"/>
      <c r="F60" s="73"/>
      <c r="G60" s="118"/>
      <c r="H60" s="119"/>
      <c r="I60" s="118"/>
      <c r="J60" s="73"/>
      <c r="K60" s="118"/>
    </row>
    <row r="61" spans="2:11" x14ac:dyDescent="0.3">
      <c r="B61" s="120" t="s">
        <v>71</v>
      </c>
      <c r="C61" s="121">
        <f>SUM(C62:C64)</f>
        <v>95.63</v>
      </c>
      <c r="D61" s="120" t="s">
        <v>71</v>
      </c>
      <c r="E61" s="121">
        <f>SUM(E62:E64)</f>
        <v>33.35</v>
      </c>
      <c r="F61" s="120" t="s">
        <v>71</v>
      </c>
      <c r="G61" s="121">
        <f>SUM(G62:G64)</f>
        <v>41.019999999999996</v>
      </c>
      <c r="H61" s="120" t="s">
        <v>71</v>
      </c>
      <c r="I61" s="121">
        <f>SUM(I62:I64)</f>
        <v>82.759999999999991</v>
      </c>
      <c r="J61" s="120" t="s">
        <v>71</v>
      </c>
      <c r="K61" s="121">
        <f>SUM(K62:K64)</f>
        <v>41.769999999999996</v>
      </c>
    </row>
    <row r="62" spans="2:11" ht="33" x14ac:dyDescent="0.3">
      <c r="B62" s="14" t="s">
        <v>138</v>
      </c>
      <c r="C62" s="14">
        <v>14.61</v>
      </c>
      <c r="D62" s="14" t="s">
        <v>137</v>
      </c>
      <c r="E62" s="14">
        <v>15.22</v>
      </c>
      <c r="F62" s="14" t="s">
        <v>142</v>
      </c>
      <c r="G62" s="14">
        <v>5.94</v>
      </c>
      <c r="H62" s="14" t="s">
        <v>143</v>
      </c>
      <c r="I62" s="14">
        <v>9.86</v>
      </c>
      <c r="J62" s="14" t="s">
        <v>139</v>
      </c>
      <c r="K62" s="14">
        <v>26.61</v>
      </c>
    </row>
    <row r="63" spans="2:11" ht="33" x14ac:dyDescent="0.3">
      <c r="B63" s="14" t="s">
        <v>145</v>
      </c>
      <c r="C63" s="14">
        <v>57.69</v>
      </c>
      <c r="D63" s="14" t="s">
        <v>144</v>
      </c>
      <c r="E63" s="14">
        <v>2.92</v>
      </c>
      <c r="F63" s="14" t="s">
        <v>90</v>
      </c>
      <c r="G63" s="14">
        <v>11.75</v>
      </c>
      <c r="H63" s="14" t="s">
        <v>145</v>
      </c>
      <c r="I63" s="14">
        <v>57.69</v>
      </c>
      <c r="J63" s="14" t="s">
        <v>91</v>
      </c>
      <c r="K63" s="14">
        <v>2.83</v>
      </c>
    </row>
    <row r="64" spans="2:11" x14ac:dyDescent="0.3">
      <c r="B64" s="14" t="s">
        <v>96</v>
      </c>
      <c r="C64" s="14">
        <v>23.33</v>
      </c>
      <c r="D64" s="14" t="s">
        <v>147</v>
      </c>
      <c r="E64" s="14">
        <v>15.21</v>
      </c>
      <c r="F64" s="14" t="s">
        <v>96</v>
      </c>
      <c r="G64" s="14">
        <v>23.33</v>
      </c>
      <c r="H64" s="14" t="s">
        <v>147</v>
      </c>
      <c r="I64" s="14">
        <v>15.21</v>
      </c>
      <c r="J64" s="14" t="s">
        <v>95</v>
      </c>
      <c r="K64" s="14">
        <v>12.33</v>
      </c>
    </row>
    <row r="65" spans="2:11" x14ac:dyDescent="0.3">
      <c r="B65" s="111"/>
      <c r="C65" s="112"/>
      <c r="D65" s="111"/>
      <c r="E65" s="112"/>
      <c r="F65" s="111"/>
      <c r="G65" s="112"/>
      <c r="H65" s="111"/>
      <c r="I65" s="112"/>
      <c r="K65" s="113" t="s">
        <v>291</v>
      </c>
    </row>
    <row r="66" spans="2:11" ht="45" customHeight="1" x14ac:dyDescent="0.3">
      <c r="B66" s="170" t="s">
        <v>324</v>
      </c>
      <c r="C66" s="170"/>
      <c r="D66" s="170"/>
      <c r="E66" s="170"/>
      <c r="F66" s="170"/>
      <c r="G66" s="170"/>
      <c r="H66" s="170"/>
      <c r="I66" s="170"/>
      <c r="J66" s="170"/>
      <c r="K66" s="170"/>
    </row>
    <row r="67" spans="2:11" ht="16.5" customHeight="1" x14ac:dyDescent="0.3">
      <c r="B67" s="170" t="s">
        <v>293</v>
      </c>
      <c r="C67" s="170"/>
      <c r="D67" s="170"/>
      <c r="E67" s="170"/>
      <c r="F67" s="170"/>
      <c r="G67" s="170"/>
      <c r="H67" s="170"/>
      <c r="I67" s="170"/>
      <c r="J67" s="170"/>
      <c r="K67" s="170"/>
    </row>
    <row r="68" spans="2:11" ht="16.5" customHeight="1" x14ac:dyDescent="0.3">
      <c r="B68" s="186" t="s">
        <v>294</v>
      </c>
      <c r="C68" s="186"/>
      <c r="D68" s="186" t="s">
        <v>295</v>
      </c>
      <c r="E68" s="186"/>
      <c r="F68" s="186" t="s">
        <v>296</v>
      </c>
      <c r="G68" s="186"/>
      <c r="H68" s="186" t="s">
        <v>297</v>
      </c>
      <c r="I68" s="186"/>
      <c r="J68" s="186" t="s">
        <v>298</v>
      </c>
      <c r="K68" s="186"/>
    </row>
    <row r="69" spans="2:11" x14ac:dyDescent="0.3">
      <c r="B69" s="115" t="s">
        <v>25</v>
      </c>
      <c r="C69" s="116">
        <f>SUM(C70:C80)</f>
        <v>52.03</v>
      </c>
      <c r="D69" s="115" t="s">
        <v>25</v>
      </c>
      <c r="E69" s="116">
        <f>SUM(E70:E80)</f>
        <v>84.14</v>
      </c>
      <c r="F69" s="115" t="s">
        <v>25</v>
      </c>
      <c r="G69" s="116">
        <f>SUM(G70:G80)</f>
        <v>78.91</v>
      </c>
      <c r="H69" s="115" t="s">
        <v>25</v>
      </c>
      <c r="I69" s="116">
        <f>SUM(I70:I80)</f>
        <v>66.3</v>
      </c>
      <c r="J69" s="115" t="s">
        <v>25</v>
      </c>
      <c r="K69" s="116">
        <f>SUM(K70:K80)</f>
        <v>63.64</v>
      </c>
    </row>
    <row r="70" spans="2:11" x14ac:dyDescent="0.3">
      <c r="B70" s="14"/>
      <c r="C70" s="14"/>
      <c r="D70" s="14"/>
      <c r="E70" s="14"/>
      <c r="F70" s="14" t="s">
        <v>39</v>
      </c>
      <c r="G70" s="14">
        <v>7.22</v>
      </c>
      <c r="H70" s="14"/>
      <c r="I70" s="14"/>
      <c r="J70" s="14"/>
      <c r="K70" s="14"/>
    </row>
    <row r="71" spans="2:11" x14ac:dyDescent="0.3">
      <c r="B71" s="14" t="s">
        <v>40</v>
      </c>
      <c r="C71" s="14">
        <v>8.99</v>
      </c>
      <c r="D71" s="14"/>
      <c r="E71" s="14"/>
      <c r="F71" s="14"/>
      <c r="G71" s="14"/>
      <c r="H71" s="14"/>
      <c r="I71" s="14"/>
      <c r="J71" s="14"/>
      <c r="K71" s="14"/>
    </row>
    <row r="72" spans="2:11" x14ac:dyDescent="0.3">
      <c r="B72" s="14" t="s">
        <v>42</v>
      </c>
      <c r="C72" s="14">
        <v>6.14</v>
      </c>
      <c r="D72" s="14"/>
      <c r="E72" s="14"/>
      <c r="F72" s="14"/>
      <c r="G72" s="14"/>
      <c r="H72" s="14"/>
      <c r="I72" s="14"/>
      <c r="J72" s="14"/>
      <c r="K72" s="14"/>
    </row>
    <row r="73" spans="2:11" ht="33" x14ac:dyDescent="0.3">
      <c r="B73" s="14" t="s">
        <v>75</v>
      </c>
      <c r="C73" s="14">
        <v>11.09</v>
      </c>
      <c r="D73" s="14" t="s">
        <v>299</v>
      </c>
      <c r="E73" s="14">
        <v>38.79</v>
      </c>
      <c r="F73" s="14" t="s">
        <v>300</v>
      </c>
      <c r="G73" s="14">
        <v>37.75</v>
      </c>
      <c r="H73" s="14" t="s">
        <v>301</v>
      </c>
      <c r="I73" s="14">
        <v>22.38</v>
      </c>
      <c r="J73" s="14" t="s">
        <v>302</v>
      </c>
      <c r="K73" s="14">
        <v>23.58</v>
      </c>
    </row>
    <row r="74" spans="2:11" x14ac:dyDescent="0.3">
      <c r="B74" s="14"/>
      <c r="C74" s="14"/>
      <c r="D74" s="14" t="s">
        <v>39</v>
      </c>
      <c r="E74" s="14">
        <v>3.61</v>
      </c>
      <c r="F74" s="14" t="s">
        <v>303</v>
      </c>
      <c r="G74" s="14">
        <v>11.38</v>
      </c>
      <c r="H74" s="14" t="s">
        <v>39</v>
      </c>
      <c r="I74" s="14">
        <v>3.61</v>
      </c>
      <c r="J74" s="14" t="s">
        <v>39</v>
      </c>
      <c r="K74" s="14">
        <v>3.61</v>
      </c>
    </row>
    <row r="75" spans="2:11" ht="33" x14ac:dyDescent="0.3">
      <c r="B75" s="14"/>
      <c r="C75" s="14"/>
      <c r="D75" s="14"/>
      <c r="E75" s="14"/>
      <c r="F75" s="14"/>
      <c r="G75" s="14"/>
      <c r="H75" s="14"/>
      <c r="I75" s="14"/>
      <c r="J75" s="14" t="s">
        <v>85</v>
      </c>
      <c r="K75" s="14">
        <v>8.57</v>
      </c>
    </row>
    <row r="76" spans="2:11" ht="33" x14ac:dyDescent="0.3">
      <c r="B76" s="14"/>
      <c r="C76" s="14"/>
      <c r="D76" s="14" t="s">
        <v>86</v>
      </c>
      <c r="E76" s="14">
        <v>13.74</v>
      </c>
      <c r="F76" s="14"/>
      <c r="G76" s="14"/>
      <c r="H76" s="14" t="s">
        <v>87</v>
      </c>
      <c r="I76" s="14">
        <v>6.53</v>
      </c>
      <c r="J76" s="14"/>
      <c r="K76" s="14"/>
    </row>
    <row r="77" spans="2:11" ht="33" x14ac:dyDescent="0.3">
      <c r="B77" s="14" t="s">
        <v>90</v>
      </c>
      <c r="C77" s="14">
        <v>10.9</v>
      </c>
      <c r="D77" s="14" t="s">
        <v>91</v>
      </c>
      <c r="E77" s="14">
        <v>2.68</v>
      </c>
      <c r="F77" s="14" t="s">
        <v>92</v>
      </c>
      <c r="G77" s="14">
        <v>1.7</v>
      </c>
      <c r="H77" s="14" t="s">
        <v>93</v>
      </c>
      <c r="I77" s="14">
        <v>11.34</v>
      </c>
      <c r="J77" s="14" t="s">
        <v>91</v>
      </c>
      <c r="K77" s="14">
        <v>2.68</v>
      </c>
    </row>
    <row r="78" spans="2:11" x14ac:dyDescent="0.3">
      <c r="B78" s="14"/>
      <c r="C78" s="14"/>
      <c r="D78" s="14"/>
      <c r="E78" s="14"/>
      <c r="F78" s="14" t="s">
        <v>94</v>
      </c>
      <c r="G78" s="14">
        <v>5.95</v>
      </c>
      <c r="H78" s="14"/>
      <c r="I78" s="14"/>
      <c r="J78" s="14"/>
      <c r="K78" s="14"/>
    </row>
    <row r="79" spans="2:11" x14ac:dyDescent="0.3">
      <c r="B79" s="14" t="s">
        <v>59</v>
      </c>
      <c r="C79" s="14">
        <v>4.42</v>
      </c>
      <c r="D79" s="14" t="s">
        <v>59</v>
      </c>
      <c r="E79" s="14">
        <v>4.42</v>
      </c>
      <c r="F79" s="14" t="s">
        <v>59</v>
      </c>
      <c r="G79" s="14">
        <v>4.42</v>
      </c>
      <c r="H79" s="14" t="s">
        <v>59</v>
      </c>
      <c r="I79" s="14">
        <v>4.42</v>
      </c>
      <c r="J79" s="14" t="s">
        <v>59</v>
      </c>
      <c r="K79" s="14">
        <v>7.73</v>
      </c>
    </row>
    <row r="80" spans="2:11" x14ac:dyDescent="0.3">
      <c r="B80" s="14" t="s">
        <v>95</v>
      </c>
      <c r="C80" s="14">
        <v>10.49</v>
      </c>
      <c r="D80" s="14" t="s">
        <v>96</v>
      </c>
      <c r="E80" s="14">
        <v>20.9</v>
      </c>
      <c r="F80" s="14" t="s">
        <v>95</v>
      </c>
      <c r="G80" s="14">
        <v>10.49</v>
      </c>
      <c r="H80" s="14" t="s">
        <v>97</v>
      </c>
      <c r="I80" s="14">
        <v>18.02</v>
      </c>
      <c r="J80" s="14" t="s">
        <v>98</v>
      </c>
      <c r="K80" s="14">
        <v>17.47</v>
      </c>
    </row>
    <row r="81" spans="2:11" x14ac:dyDescent="0.3">
      <c r="B81" s="177"/>
      <c r="C81" s="177"/>
      <c r="D81" s="177"/>
      <c r="E81" s="177"/>
      <c r="F81" s="177"/>
      <c r="G81" s="177"/>
      <c r="H81" s="177"/>
      <c r="I81" s="177"/>
      <c r="J81" s="177"/>
      <c r="K81" s="177"/>
    </row>
    <row r="82" spans="2:11" x14ac:dyDescent="0.3">
      <c r="B82" s="114" t="s">
        <v>61</v>
      </c>
      <c r="C82" s="117">
        <f>SUM(C83:C96)</f>
        <v>172.88000000000002</v>
      </c>
      <c r="D82" s="114" t="s">
        <v>61</v>
      </c>
      <c r="E82" s="117">
        <f>SUM(E83:E96)</f>
        <v>170.37</v>
      </c>
      <c r="F82" s="114" t="s">
        <v>61</v>
      </c>
      <c r="G82" s="117">
        <f>SUM(G83:G96)</f>
        <v>164.92999999999998</v>
      </c>
      <c r="H82" s="114" t="s">
        <v>61</v>
      </c>
      <c r="I82" s="117">
        <f>SUM(I83:I96)</f>
        <v>172.4</v>
      </c>
      <c r="J82" s="114" t="s">
        <v>61</v>
      </c>
      <c r="K82" s="117">
        <f>SUM(K83:K96)</f>
        <v>160.88999999999999</v>
      </c>
    </row>
    <row r="83" spans="2:11" ht="33" x14ac:dyDescent="0.3">
      <c r="B83" s="14" t="s">
        <v>304</v>
      </c>
      <c r="C83" s="14">
        <v>11.38</v>
      </c>
      <c r="D83" s="14" t="s">
        <v>100</v>
      </c>
      <c r="E83" s="14">
        <v>4.16</v>
      </c>
      <c r="F83" s="14" t="s">
        <v>101</v>
      </c>
      <c r="G83" s="14">
        <v>4.2300000000000004</v>
      </c>
      <c r="H83" s="14" t="s">
        <v>102</v>
      </c>
      <c r="I83" s="14">
        <v>9.02</v>
      </c>
      <c r="J83" s="14" t="s">
        <v>103</v>
      </c>
      <c r="K83" s="14">
        <v>13.68</v>
      </c>
    </row>
    <row r="84" spans="2:11" ht="66" x14ac:dyDescent="0.3">
      <c r="B84" s="14" t="s">
        <v>109</v>
      </c>
      <c r="C84" s="14">
        <v>5.84</v>
      </c>
      <c r="D84" s="14" t="s">
        <v>305</v>
      </c>
      <c r="E84" s="14">
        <v>13.77</v>
      </c>
      <c r="F84" s="14" t="s">
        <v>111</v>
      </c>
      <c r="G84" s="14">
        <v>7.21</v>
      </c>
      <c r="H84" s="14" t="s">
        <v>306</v>
      </c>
      <c r="I84" s="14">
        <v>7.41</v>
      </c>
      <c r="J84" s="14" t="s">
        <v>113</v>
      </c>
      <c r="K84" s="14">
        <v>7.93</v>
      </c>
    </row>
    <row r="85" spans="2:11" ht="49.5" x14ac:dyDescent="0.3">
      <c r="B85" s="14" t="s">
        <v>119</v>
      </c>
      <c r="C85" s="14">
        <v>60.66</v>
      </c>
      <c r="D85" s="14" t="s">
        <v>120</v>
      </c>
      <c r="E85" s="14">
        <v>29.05</v>
      </c>
      <c r="F85" s="14" t="s">
        <v>307</v>
      </c>
      <c r="G85" s="14">
        <v>34.51</v>
      </c>
      <c r="H85" s="14" t="s">
        <v>122</v>
      </c>
      <c r="I85" s="14">
        <v>60.69</v>
      </c>
      <c r="J85" s="14" t="s">
        <v>123</v>
      </c>
      <c r="K85" s="14">
        <v>25.13</v>
      </c>
    </row>
    <row r="86" spans="2:11" x14ac:dyDescent="0.3">
      <c r="B86" s="14"/>
      <c r="C86" s="14"/>
      <c r="D86" s="14"/>
      <c r="E86" s="14"/>
      <c r="F86" s="14" t="s">
        <v>39</v>
      </c>
      <c r="G86" s="14">
        <v>3.61</v>
      </c>
      <c r="H86" s="14"/>
      <c r="I86" s="14"/>
      <c r="J86" s="14"/>
      <c r="K86" s="14"/>
    </row>
    <row r="87" spans="2:11" ht="33" x14ac:dyDescent="0.3">
      <c r="B87" s="14"/>
      <c r="C87" s="14"/>
      <c r="D87" s="14" t="s">
        <v>88</v>
      </c>
      <c r="E87" s="14">
        <v>7</v>
      </c>
      <c r="F87" s="14" t="s">
        <v>89</v>
      </c>
      <c r="G87" s="14">
        <v>14.43</v>
      </c>
      <c r="H87" s="14"/>
      <c r="I87" s="14"/>
      <c r="J87" s="14" t="s">
        <v>308</v>
      </c>
      <c r="K87" s="14">
        <v>9.3000000000000007</v>
      </c>
    </row>
    <row r="88" spans="2:11" ht="33" x14ac:dyDescent="0.3">
      <c r="B88" s="14" t="s">
        <v>131</v>
      </c>
      <c r="C88" s="14">
        <v>19.98</v>
      </c>
      <c r="D88" s="14" t="s">
        <v>132</v>
      </c>
      <c r="E88" s="14">
        <v>5.58</v>
      </c>
      <c r="F88" s="14" t="s">
        <v>133</v>
      </c>
      <c r="G88" s="14">
        <v>5.53</v>
      </c>
      <c r="H88" s="14" t="s">
        <v>134</v>
      </c>
      <c r="I88" s="14">
        <v>2.78</v>
      </c>
      <c r="J88" s="14" t="s">
        <v>135</v>
      </c>
      <c r="K88" s="14">
        <v>8.0399999999999991</v>
      </c>
    </row>
    <row r="89" spans="2:11" x14ac:dyDescent="0.3">
      <c r="B89" s="14" t="s">
        <v>59</v>
      </c>
      <c r="C89" s="14">
        <v>4.42</v>
      </c>
      <c r="D89" s="14" t="s">
        <v>59</v>
      </c>
      <c r="E89" s="14">
        <v>4.42</v>
      </c>
      <c r="F89" s="14" t="s">
        <v>59</v>
      </c>
      <c r="G89" s="14">
        <v>4.42</v>
      </c>
      <c r="H89" s="14" t="s">
        <v>59</v>
      </c>
      <c r="I89" s="14">
        <v>4.42</v>
      </c>
      <c r="J89" s="14" t="s">
        <v>59</v>
      </c>
      <c r="K89" s="14">
        <v>4.42</v>
      </c>
    </row>
    <row r="90" spans="2:11" x14ac:dyDescent="0.3">
      <c r="B90" s="14" t="s">
        <v>70</v>
      </c>
      <c r="C90" s="14">
        <v>2.94</v>
      </c>
      <c r="D90" s="14" t="s">
        <v>70</v>
      </c>
      <c r="E90" s="14">
        <v>3.53</v>
      </c>
      <c r="F90" s="14" t="s">
        <v>70</v>
      </c>
      <c r="G90" s="14">
        <v>3.53</v>
      </c>
      <c r="H90" s="14" t="s">
        <v>70</v>
      </c>
      <c r="I90" s="14">
        <v>2.94</v>
      </c>
      <c r="J90" s="14" t="s">
        <v>70</v>
      </c>
      <c r="K90" s="14">
        <v>3.53</v>
      </c>
    </row>
    <row r="91" spans="2:11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2:11" x14ac:dyDescent="0.3">
      <c r="B92" s="114" t="s">
        <v>71</v>
      </c>
      <c r="C92" s="117">
        <f>SUM(C93:C95)</f>
        <v>33.83</v>
      </c>
      <c r="D92" s="114" t="s">
        <v>71</v>
      </c>
      <c r="E92" s="117">
        <f>SUM(E93:E95)</f>
        <v>51.430000000000007</v>
      </c>
      <c r="F92" s="114" t="s">
        <v>71</v>
      </c>
      <c r="G92" s="117">
        <f>SUM(G93:G95)</f>
        <v>43.73</v>
      </c>
      <c r="H92" s="114" t="s">
        <v>71</v>
      </c>
      <c r="I92" s="117">
        <f>SUM(I93:I95)</f>
        <v>42.57</v>
      </c>
      <c r="J92" s="114" t="s">
        <v>71</v>
      </c>
      <c r="K92" s="117">
        <f>SUM(K93:K95)</f>
        <v>44.430000000000007</v>
      </c>
    </row>
    <row r="93" spans="2:11" ht="33" x14ac:dyDescent="0.3">
      <c r="B93" s="14" t="s">
        <v>137</v>
      </c>
      <c r="C93" s="14">
        <v>10.57</v>
      </c>
      <c r="D93" s="14" t="s">
        <v>138</v>
      </c>
      <c r="E93" s="14">
        <v>9.44</v>
      </c>
      <c r="F93" s="14" t="s">
        <v>139</v>
      </c>
      <c r="G93" s="14">
        <v>21.13</v>
      </c>
      <c r="H93" s="14" t="s">
        <v>140</v>
      </c>
      <c r="I93" s="14">
        <v>10.07</v>
      </c>
      <c r="J93" s="14" t="s">
        <v>141</v>
      </c>
      <c r="K93" s="14">
        <v>13.55</v>
      </c>
    </row>
    <row r="94" spans="2:11" x14ac:dyDescent="0.3">
      <c r="B94" s="14" t="s">
        <v>144</v>
      </c>
      <c r="C94" s="14">
        <v>2.36</v>
      </c>
      <c r="D94" s="14" t="s">
        <v>145</v>
      </c>
      <c r="E94" s="14">
        <v>22.01</v>
      </c>
      <c r="F94" s="14" t="s">
        <v>92</v>
      </c>
      <c r="G94" s="14">
        <v>1.7</v>
      </c>
      <c r="H94" s="14" t="s">
        <v>145</v>
      </c>
      <c r="I94" s="14">
        <v>22.01</v>
      </c>
      <c r="J94" s="14" t="s">
        <v>90</v>
      </c>
      <c r="K94" s="14">
        <v>10.9</v>
      </c>
    </row>
    <row r="95" spans="2:11" x14ac:dyDescent="0.3">
      <c r="B95" s="14" t="s">
        <v>96</v>
      </c>
      <c r="C95" s="14">
        <v>20.9</v>
      </c>
      <c r="D95" s="14" t="s">
        <v>147</v>
      </c>
      <c r="E95" s="14">
        <v>19.98</v>
      </c>
      <c r="F95" s="14" t="s">
        <v>96</v>
      </c>
      <c r="G95" s="14">
        <v>20.9</v>
      </c>
      <c r="H95" s="14" t="s">
        <v>95</v>
      </c>
      <c r="I95" s="14">
        <v>10.49</v>
      </c>
      <c r="J95" s="14" t="s">
        <v>147</v>
      </c>
      <c r="K95" s="14">
        <v>19.98</v>
      </c>
    </row>
    <row r="96" spans="2:11" x14ac:dyDescent="0.3">
      <c r="B96" s="185" t="s">
        <v>291</v>
      </c>
      <c r="C96" s="185"/>
      <c r="D96" s="185"/>
      <c r="E96" s="185"/>
      <c r="F96" s="185"/>
      <c r="G96" s="185"/>
      <c r="H96" s="185"/>
      <c r="I96" s="185"/>
      <c r="J96" s="185"/>
      <c r="K96" s="185"/>
    </row>
    <row r="97" spans="2:11" ht="42.75" customHeight="1" x14ac:dyDescent="0.3">
      <c r="B97" s="170" t="s">
        <v>325</v>
      </c>
      <c r="C97" s="170"/>
      <c r="D97" s="170"/>
      <c r="E97" s="170"/>
      <c r="F97" s="170"/>
      <c r="G97" s="170"/>
      <c r="H97" s="170"/>
      <c r="I97" s="170"/>
      <c r="J97" s="170"/>
      <c r="K97" s="170"/>
    </row>
    <row r="98" spans="2:11" ht="16.5" customHeight="1" x14ac:dyDescent="0.3">
      <c r="B98" s="170" t="s">
        <v>309</v>
      </c>
      <c r="C98" s="170"/>
      <c r="D98" s="170"/>
      <c r="E98" s="170"/>
      <c r="F98" s="170"/>
      <c r="G98" s="170"/>
      <c r="H98" s="170"/>
      <c r="I98" s="170"/>
      <c r="J98" s="170"/>
      <c r="K98" s="170"/>
    </row>
    <row r="99" spans="2:11" ht="16.5" customHeight="1" x14ac:dyDescent="0.3">
      <c r="B99" s="186" t="s">
        <v>310</v>
      </c>
      <c r="C99" s="186"/>
      <c r="D99" s="186" t="s">
        <v>311</v>
      </c>
      <c r="E99" s="186"/>
      <c r="F99" s="186" t="s">
        <v>312</v>
      </c>
      <c r="G99" s="186"/>
      <c r="H99" s="186" t="s">
        <v>313</v>
      </c>
      <c r="I99" s="186"/>
      <c r="J99" s="186" t="s">
        <v>314</v>
      </c>
      <c r="K99" s="186"/>
    </row>
    <row r="100" spans="2:11" x14ac:dyDescent="0.3">
      <c r="B100" s="115" t="s">
        <v>25</v>
      </c>
      <c r="C100" s="116">
        <f>SUM(C101:C110)</f>
        <v>52.43</v>
      </c>
      <c r="D100" s="115" t="s">
        <v>25</v>
      </c>
      <c r="E100" s="116">
        <f>SUM(E101:E110)</f>
        <v>83.95</v>
      </c>
      <c r="F100" s="115" t="s">
        <v>25</v>
      </c>
      <c r="G100" s="116">
        <f>SUM(G101:G110)</f>
        <v>50.63</v>
      </c>
      <c r="H100" s="115" t="s">
        <v>25</v>
      </c>
      <c r="I100" s="116">
        <f>SUM(I101:I110)</f>
        <v>62.24</v>
      </c>
      <c r="J100" s="115" t="s">
        <v>25</v>
      </c>
      <c r="K100" s="116">
        <f>SUM(K101:K110)</f>
        <v>81.34</v>
      </c>
    </row>
    <row r="101" spans="2:11" x14ac:dyDescent="0.3">
      <c r="B101" s="14"/>
      <c r="C101" s="14"/>
      <c r="D101" s="14"/>
      <c r="E101" s="14"/>
      <c r="F101" s="14" t="s">
        <v>39</v>
      </c>
      <c r="G101" s="14">
        <v>7.22</v>
      </c>
      <c r="H101" s="14"/>
      <c r="I101" s="14"/>
      <c r="J101" s="14" t="s">
        <v>39</v>
      </c>
      <c r="K101" s="14">
        <v>7.22</v>
      </c>
    </row>
    <row r="102" spans="2:11" x14ac:dyDescent="0.3">
      <c r="B102" s="14" t="s">
        <v>40</v>
      </c>
      <c r="C102" s="14">
        <v>8.99</v>
      </c>
      <c r="D102" s="14"/>
      <c r="E102" s="14"/>
      <c r="F102" s="14"/>
      <c r="G102" s="14"/>
      <c r="H102" s="14"/>
      <c r="I102" s="14"/>
      <c r="J102" s="14"/>
      <c r="K102" s="14"/>
    </row>
    <row r="103" spans="2:11" x14ac:dyDescent="0.3">
      <c r="B103" s="14" t="s">
        <v>42</v>
      </c>
      <c r="C103" s="14">
        <v>6.14</v>
      </c>
      <c r="D103" s="14"/>
      <c r="E103" s="14"/>
      <c r="F103" s="14"/>
      <c r="G103" s="14"/>
      <c r="H103" s="14"/>
      <c r="I103" s="14"/>
      <c r="J103" s="14"/>
      <c r="K103" s="14"/>
    </row>
    <row r="104" spans="2:11" ht="33" x14ac:dyDescent="0.3">
      <c r="B104" s="14" t="s">
        <v>80</v>
      </c>
      <c r="C104" s="14">
        <v>11.49</v>
      </c>
      <c r="D104" s="14" t="s">
        <v>81</v>
      </c>
      <c r="E104" s="14">
        <v>49.93</v>
      </c>
      <c r="F104" s="14" t="s">
        <v>315</v>
      </c>
      <c r="G104" s="14">
        <v>24.6</v>
      </c>
      <c r="H104" s="14" t="s">
        <v>83</v>
      </c>
      <c r="I104" s="14">
        <v>19.05</v>
      </c>
      <c r="J104" s="14" t="s">
        <v>316</v>
      </c>
      <c r="K104" s="14">
        <v>34.51</v>
      </c>
    </row>
    <row r="105" spans="2:11" x14ac:dyDescent="0.3">
      <c r="B105" s="14"/>
      <c r="C105" s="14"/>
      <c r="D105" s="14"/>
      <c r="E105" s="14"/>
      <c r="F105" s="14" t="s">
        <v>317</v>
      </c>
      <c r="G105" s="14">
        <v>1.22</v>
      </c>
      <c r="H105" s="14"/>
      <c r="I105" s="14"/>
      <c r="J105" s="14" t="s">
        <v>318</v>
      </c>
      <c r="K105" s="14">
        <v>1.59</v>
      </c>
    </row>
    <row r="106" spans="2:11" ht="33" x14ac:dyDescent="0.3">
      <c r="B106" s="14"/>
      <c r="C106" s="14"/>
      <c r="D106" s="14" t="s">
        <v>88</v>
      </c>
      <c r="E106" s="14">
        <v>7</v>
      </c>
      <c r="F106" s="14"/>
      <c r="G106" s="14"/>
      <c r="H106" s="14" t="s">
        <v>87</v>
      </c>
      <c r="I106" s="14">
        <v>6.53</v>
      </c>
      <c r="J106" s="14" t="s">
        <v>89</v>
      </c>
      <c r="K106" s="14">
        <v>14.43</v>
      </c>
    </row>
    <row r="107" spans="2:11" ht="33" x14ac:dyDescent="0.3">
      <c r="B107" s="14" t="s">
        <v>90</v>
      </c>
      <c r="C107" s="14">
        <v>10.9</v>
      </c>
      <c r="D107" s="14" t="s">
        <v>92</v>
      </c>
      <c r="E107" s="14">
        <v>1.7</v>
      </c>
      <c r="F107" s="14" t="s">
        <v>91</v>
      </c>
      <c r="G107" s="14">
        <v>2.68</v>
      </c>
      <c r="H107" s="14" t="s">
        <v>93</v>
      </c>
      <c r="I107" s="14">
        <v>11.34</v>
      </c>
      <c r="J107" s="14" t="s">
        <v>92</v>
      </c>
      <c r="K107" s="14">
        <v>1.7</v>
      </c>
    </row>
    <row r="108" spans="2:11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2:11" x14ac:dyDescent="0.3">
      <c r="B109" s="14" t="s">
        <v>59</v>
      </c>
      <c r="C109" s="14">
        <v>4.42</v>
      </c>
      <c r="D109" s="14" t="s">
        <v>59</v>
      </c>
      <c r="E109" s="14">
        <v>4.42</v>
      </c>
      <c r="F109" s="14" t="s">
        <v>59</v>
      </c>
      <c r="G109" s="14">
        <v>4.42</v>
      </c>
      <c r="H109" s="14" t="s">
        <v>59</v>
      </c>
      <c r="I109" s="14">
        <v>4.42</v>
      </c>
      <c r="J109" s="14" t="s">
        <v>59</v>
      </c>
      <c r="K109" s="14">
        <v>4.42</v>
      </c>
    </row>
    <row r="110" spans="2:11" x14ac:dyDescent="0.3">
      <c r="B110" s="14" t="s">
        <v>95</v>
      </c>
      <c r="C110" s="14">
        <v>10.49</v>
      </c>
      <c r="D110" s="14" t="s">
        <v>96</v>
      </c>
      <c r="E110" s="14">
        <v>20.9</v>
      </c>
      <c r="F110" s="14" t="s">
        <v>95</v>
      </c>
      <c r="G110" s="14">
        <v>10.49</v>
      </c>
      <c r="H110" s="14" t="s">
        <v>96</v>
      </c>
      <c r="I110" s="14">
        <v>20.9</v>
      </c>
      <c r="J110" s="14" t="s">
        <v>98</v>
      </c>
      <c r="K110" s="14">
        <v>17.47</v>
      </c>
    </row>
    <row r="111" spans="2:11" x14ac:dyDescent="0.3">
      <c r="B111" s="73"/>
      <c r="C111" s="118"/>
      <c r="D111" s="73"/>
      <c r="E111" s="118"/>
      <c r="F111" s="73"/>
      <c r="G111" s="118"/>
      <c r="H111" s="73"/>
      <c r="I111" s="118"/>
      <c r="J111" s="73"/>
      <c r="K111" s="118"/>
    </row>
    <row r="112" spans="2:11" x14ac:dyDescent="0.3">
      <c r="B112" s="114" t="s">
        <v>61</v>
      </c>
      <c r="C112" s="117">
        <f>SUM(C113:C124)</f>
        <v>86.5</v>
      </c>
      <c r="D112" s="114" t="s">
        <v>61</v>
      </c>
      <c r="E112" s="117">
        <f>SUM(E113:E124)</f>
        <v>70.050000000000011</v>
      </c>
      <c r="F112" s="114" t="s">
        <v>61</v>
      </c>
      <c r="G112" s="117">
        <f>SUM(G113:G124)</f>
        <v>79.680000000000007</v>
      </c>
      <c r="H112" s="114" t="s">
        <v>61</v>
      </c>
      <c r="I112" s="117">
        <f>SUM(I113:I124)</f>
        <v>82.63</v>
      </c>
      <c r="J112" s="114" t="s">
        <v>61</v>
      </c>
      <c r="K112" s="117">
        <f>SUM(K113:K124)</f>
        <v>84.79</v>
      </c>
    </row>
    <row r="113" spans="2:11" ht="49.5" x14ac:dyDescent="0.3">
      <c r="B113" s="14" t="s">
        <v>104</v>
      </c>
      <c r="C113" s="14">
        <v>9.64</v>
      </c>
      <c r="D113" s="14" t="s">
        <v>105</v>
      </c>
      <c r="E113" s="14">
        <v>11.63</v>
      </c>
      <c r="F113" s="14" t="s">
        <v>319</v>
      </c>
      <c r="G113" s="14">
        <v>3.04</v>
      </c>
      <c r="H113" s="14" t="s">
        <v>107</v>
      </c>
      <c r="I113" s="14">
        <v>12.18</v>
      </c>
      <c r="J113" s="14" t="s">
        <v>108</v>
      </c>
      <c r="K113" s="14">
        <v>17.059999999999999</v>
      </c>
    </row>
    <row r="114" spans="2:11" ht="66" x14ac:dyDescent="0.3">
      <c r="B114" s="14" t="s">
        <v>320</v>
      </c>
      <c r="C114" s="14">
        <v>8.75</v>
      </c>
      <c r="D114" s="14" t="s">
        <v>115</v>
      </c>
      <c r="E114" s="14">
        <v>7.56</v>
      </c>
      <c r="F114" s="14" t="s">
        <v>236</v>
      </c>
      <c r="G114" s="14">
        <v>10.35</v>
      </c>
      <c r="H114" s="14" t="s">
        <v>117</v>
      </c>
      <c r="I114" s="14">
        <v>5.59</v>
      </c>
      <c r="J114" s="14" t="s">
        <v>321</v>
      </c>
      <c r="K114" s="14">
        <v>9.27</v>
      </c>
    </row>
    <row r="115" spans="2:11" ht="33" x14ac:dyDescent="0.3">
      <c r="B115" s="14" t="s">
        <v>124</v>
      </c>
      <c r="C115" s="14">
        <v>33.65</v>
      </c>
      <c r="D115" s="14" t="s">
        <v>125</v>
      </c>
      <c r="E115" s="14">
        <v>40.130000000000003</v>
      </c>
      <c r="F115" s="14" t="s">
        <v>322</v>
      </c>
      <c r="G115" s="14">
        <v>40.44</v>
      </c>
      <c r="H115" s="14" t="s">
        <v>323</v>
      </c>
      <c r="I115" s="14">
        <v>42.03</v>
      </c>
      <c r="J115" s="14" t="s">
        <v>128</v>
      </c>
      <c r="K115" s="14">
        <v>46.25</v>
      </c>
    </row>
    <row r="116" spans="2:11" x14ac:dyDescent="0.3">
      <c r="B116" s="14"/>
      <c r="C116" s="14"/>
      <c r="D116" s="14"/>
      <c r="E116" s="14"/>
      <c r="F116" s="14" t="s">
        <v>318</v>
      </c>
      <c r="G116" s="14">
        <v>1.59</v>
      </c>
      <c r="H116" s="14"/>
      <c r="I116" s="14"/>
      <c r="J116" s="14"/>
      <c r="K116" s="14"/>
    </row>
    <row r="117" spans="2:11" ht="33" x14ac:dyDescent="0.3">
      <c r="B117" s="14" t="s">
        <v>87</v>
      </c>
      <c r="C117" s="14">
        <v>6.53</v>
      </c>
      <c r="D117" s="14"/>
      <c r="E117" s="14"/>
      <c r="F117" s="14" t="s">
        <v>130</v>
      </c>
      <c r="G117" s="14">
        <v>11.37</v>
      </c>
      <c r="H117" s="14" t="s">
        <v>308</v>
      </c>
      <c r="I117" s="14">
        <v>9.3000000000000007</v>
      </c>
      <c r="J117" s="14"/>
      <c r="K117" s="14"/>
    </row>
    <row r="118" spans="2:11" ht="33" x14ac:dyDescent="0.3">
      <c r="B118" s="14" t="s">
        <v>131</v>
      </c>
      <c r="C118" s="14">
        <v>19.98</v>
      </c>
      <c r="D118" s="14" t="s">
        <v>134</v>
      </c>
      <c r="E118" s="14">
        <v>2.78</v>
      </c>
      <c r="F118" s="14" t="s">
        <v>133</v>
      </c>
      <c r="G118" s="14">
        <v>5.53</v>
      </c>
      <c r="H118" s="14" t="s">
        <v>132</v>
      </c>
      <c r="I118" s="14">
        <v>5.58</v>
      </c>
      <c r="J118" s="14" t="s">
        <v>136</v>
      </c>
      <c r="K118" s="14">
        <v>4.26</v>
      </c>
    </row>
    <row r="119" spans="2:11" x14ac:dyDescent="0.3">
      <c r="B119" s="14" t="s">
        <v>59</v>
      </c>
      <c r="C119" s="14">
        <v>4.42</v>
      </c>
      <c r="D119" s="14" t="s">
        <v>59</v>
      </c>
      <c r="E119" s="14">
        <v>4.42</v>
      </c>
      <c r="F119" s="14" t="s">
        <v>59</v>
      </c>
      <c r="G119" s="14">
        <v>4.42</v>
      </c>
      <c r="H119" s="14" t="s">
        <v>59</v>
      </c>
      <c r="I119" s="14">
        <v>4.42</v>
      </c>
      <c r="J119" s="14" t="s">
        <v>59</v>
      </c>
      <c r="K119" s="14">
        <v>4.42</v>
      </c>
    </row>
    <row r="120" spans="2:11" x14ac:dyDescent="0.3">
      <c r="B120" s="14" t="s">
        <v>70</v>
      </c>
      <c r="C120" s="14">
        <v>3.53</v>
      </c>
      <c r="D120" s="14" t="s">
        <v>70</v>
      </c>
      <c r="E120" s="14">
        <v>3.53</v>
      </c>
      <c r="F120" s="14" t="s">
        <v>70</v>
      </c>
      <c r="G120" s="14">
        <v>2.94</v>
      </c>
      <c r="H120" s="14" t="s">
        <v>70</v>
      </c>
      <c r="I120" s="14">
        <v>3.53</v>
      </c>
      <c r="J120" s="14" t="s">
        <v>70</v>
      </c>
      <c r="K120" s="14">
        <v>3.53</v>
      </c>
    </row>
    <row r="121" spans="2:11" hidden="1" x14ac:dyDescent="0.3">
      <c r="B121" s="119"/>
      <c r="C121" s="118"/>
      <c r="D121" s="119"/>
      <c r="E121" s="118"/>
      <c r="F121" s="119"/>
      <c r="G121" s="118"/>
      <c r="H121" s="119"/>
      <c r="I121" s="118"/>
      <c r="J121" s="119"/>
      <c r="K121" s="118"/>
    </row>
    <row r="122" spans="2:11" hidden="1" x14ac:dyDescent="0.3">
      <c r="B122" s="119"/>
      <c r="C122" s="118"/>
      <c r="D122" s="119"/>
      <c r="E122" s="118"/>
      <c r="F122" s="119"/>
      <c r="G122" s="118"/>
      <c r="H122" s="119"/>
      <c r="I122" s="118"/>
      <c r="J122" s="119"/>
      <c r="K122" s="118"/>
    </row>
    <row r="123" spans="2:11" hidden="1" x14ac:dyDescent="0.3">
      <c r="B123" s="73"/>
      <c r="C123" s="118"/>
      <c r="D123" s="119"/>
      <c r="E123" s="118"/>
      <c r="F123" s="73"/>
      <c r="G123" s="118"/>
      <c r="H123" s="119"/>
      <c r="I123" s="118"/>
      <c r="J123" s="119"/>
      <c r="K123" s="118"/>
    </row>
    <row r="124" spans="2:11" hidden="1" x14ac:dyDescent="0.3">
      <c r="B124" s="73"/>
      <c r="C124" s="118"/>
      <c r="D124" s="119"/>
      <c r="E124" s="118"/>
      <c r="F124" s="73"/>
      <c r="G124" s="118"/>
      <c r="H124" s="119"/>
      <c r="I124" s="118"/>
      <c r="J124" s="73"/>
      <c r="K124" s="118"/>
    </row>
    <row r="125" spans="2:11" x14ac:dyDescent="0.3">
      <c r="B125" s="120" t="s">
        <v>71</v>
      </c>
      <c r="C125" s="121">
        <f>SUM(C126:C128)</f>
        <v>52.35</v>
      </c>
      <c r="D125" s="120" t="s">
        <v>71</v>
      </c>
      <c r="E125" s="121">
        <f>SUM(E126:E128)</f>
        <v>32.909999999999997</v>
      </c>
      <c r="F125" s="120" t="s">
        <v>71</v>
      </c>
      <c r="G125" s="121">
        <f>SUM(G126:G128)</f>
        <v>36.14</v>
      </c>
      <c r="H125" s="120" t="s">
        <v>71</v>
      </c>
      <c r="I125" s="121">
        <f>SUM(I126:I128)</f>
        <v>50.22</v>
      </c>
      <c r="J125" s="120" t="s">
        <v>71</v>
      </c>
      <c r="K125" s="121">
        <f>SUM(K126:K128)</f>
        <v>34.299999999999997</v>
      </c>
    </row>
    <row r="126" spans="2:11" ht="33" x14ac:dyDescent="0.3">
      <c r="B126" s="14" t="s">
        <v>138</v>
      </c>
      <c r="C126" s="14">
        <v>9.44</v>
      </c>
      <c r="D126" s="14" t="s">
        <v>137</v>
      </c>
      <c r="E126" s="14">
        <v>10.57</v>
      </c>
      <c r="F126" s="14" t="s">
        <v>142</v>
      </c>
      <c r="G126" s="14">
        <v>4.34</v>
      </c>
      <c r="H126" s="14" t="s">
        <v>143</v>
      </c>
      <c r="I126" s="14">
        <v>8.23</v>
      </c>
      <c r="J126" s="14" t="s">
        <v>139</v>
      </c>
      <c r="K126" s="14">
        <v>21.13</v>
      </c>
    </row>
    <row r="127" spans="2:11" ht="33" x14ac:dyDescent="0.3">
      <c r="B127" s="14" t="s">
        <v>145</v>
      </c>
      <c r="C127" s="14">
        <v>22.01</v>
      </c>
      <c r="D127" s="14" t="s">
        <v>144</v>
      </c>
      <c r="E127" s="14">
        <v>2.36</v>
      </c>
      <c r="F127" s="14" t="s">
        <v>90</v>
      </c>
      <c r="G127" s="14">
        <v>10.9</v>
      </c>
      <c r="H127" s="14" t="s">
        <v>145</v>
      </c>
      <c r="I127" s="14">
        <v>22.01</v>
      </c>
      <c r="J127" s="14" t="s">
        <v>91</v>
      </c>
      <c r="K127" s="14">
        <v>2.68</v>
      </c>
    </row>
    <row r="128" spans="2:11" x14ac:dyDescent="0.3">
      <c r="B128" s="14" t="s">
        <v>96</v>
      </c>
      <c r="C128" s="14">
        <v>20.9</v>
      </c>
      <c r="D128" s="14" t="s">
        <v>147</v>
      </c>
      <c r="E128" s="14">
        <v>19.98</v>
      </c>
      <c r="F128" s="14" t="s">
        <v>96</v>
      </c>
      <c r="G128" s="14">
        <v>20.9</v>
      </c>
      <c r="H128" s="14" t="s">
        <v>147</v>
      </c>
      <c r="I128" s="14">
        <v>19.98</v>
      </c>
      <c r="J128" s="14" t="s">
        <v>95</v>
      </c>
      <c r="K128" s="14">
        <v>10.49</v>
      </c>
    </row>
  </sheetData>
  <mergeCells count="32">
    <mergeCell ref="B2:K2"/>
    <mergeCell ref="B3:K3"/>
    <mergeCell ref="B4:C4"/>
    <mergeCell ref="D4:E4"/>
    <mergeCell ref="F4:G4"/>
    <mergeCell ref="H4:I4"/>
    <mergeCell ref="J4:K4"/>
    <mergeCell ref="B17:K17"/>
    <mergeCell ref="B32:K32"/>
    <mergeCell ref="B33:K33"/>
    <mergeCell ref="B34:K34"/>
    <mergeCell ref="B35:C35"/>
    <mergeCell ref="D35:E35"/>
    <mergeCell ref="F35:G35"/>
    <mergeCell ref="H35:I35"/>
    <mergeCell ref="J35:K35"/>
    <mergeCell ref="B66:K66"/>
    <mergeCell ref="B67:K67"/>
    <mergeCell ref="B68:C68"/>
    <mergeCell ref="D68:E68"/>
    <mergeCell ref="F68:G68"/>
    <mergeCell ref="H68:I68"/>
    <mergeCell ref="J68:K68"/>
    <mergeCell ref="B81:K81"/>
    <mergeCell ref="B96:K96"/>
    <mergeCell ref="B97:K97"/>
    <mergeCell ref="B98:K98"/>
    <mergeCell ref="B99:C99"/>
    <mergeCell ref="D99:E99"/>
    <mergeCell ref="F99:G99"/>
    <mergeCell ref="H99:I99"/>
    <mergeCell ref="J99:K99"/>
  </mergeCells>
  <printOptions horizontalCentered="1"/>
  <pageMargins left="0.70833333333333304" right="0.70833333333333304" top="0.74791666666666701" bottom="0.74791666666666701" header="0.511811023622047" footer="0.511811023622047"/>
  <pageSetup paperSize="9" scale="63" orientation="landscape" horizontalDpi="300" verticalDpi="300" r:id="rId1"/>
  <rowBreaks count="3" manualBreakCount="3">
    <brk id="31" max="16383" man="1"/>
    <brk id="64" max="16383" man="1"/>
    <brk id="95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CE6F2"/>
  </sheetPr>
  <dimension ref="A1:AMJ51"/>
  <sheetViews>
    <sheetView view="pageBreakPreview" zoomScaleNormal="100" workbookViewId="0"/>
  </sheetViews>
  <sheetFormatPr defaultColWidth="9.85546875" defaultRowHeight="16.5" x14ac:dyDescent="0.3"/>
  <cols>
    <col min="1" max="1" width="29.42578125" style="32" customWidth="1"/>
    <col min="2" max="2" width="14.140625" style="32" customWidth="1"/>
    <col min="3" max="3" width="13.42578125" style="32" customWidth="1"/>
    <col min="4" max="4" width="16.85546875" style="32" customWidth="1"/>
    <col min="5" max="6" width="14.5703125" style="32" customWidth="1"/>
    <col min="7" max="7" width="4.42578125" style="32" customWidth="1"/>
    <col min="8" max="8" width="29.42578125" style="32" customWidth="1"/>
    <col min="9" max="9" width="15.5703125" style="32" customWidth="1"/>
    <col min="10" max="10" width="14.28515625" style="32" customWidth="1"/>
    <col min="11" max="11" width="18.140625" style="32" customWidth="1"/>
    <col min="12" max="13" width="15.28515625" style="32" customWidth="1"/>
    <col min="14" max="14" width="5.42578125" style="32" customWidth="1"/>
    <col min="15" max="15" width="0.85546875" style="32" customWidth="1"/>
    <col min="16" max="16" width="1" style="32" customWidth="1"/>
    <col min="17" max="17" width="27.42578125" style="32" customWidth="1"/>
    <col min="18" max="18" width="15.140625" style="32" customWidth="1"/>
    <col min="19" max="19" width="15.28515625" style="32" customWidth="1"/>
    <col min="20" max="20" width="16.42578125" style="32" customWidth="1"/>
    <col min="21" max="22" width="14.42578125" style="32" customWidth="1"/>
    <col min="23" max="23" width="4.5703125" style="32" customWidth="1"/>
    <col min="24" max="24" width="24.42578125" style="32" customWidth="1"/>
    <col min="25" max="25" width="15.7109375" style="32" customWidth="1"/>
    <col min="26" max="26" width="12.28515625" style="32" customWidth="1"/>
    <col min="27" max="27" width="18.28515625" style="32" customWidth="1"/>
    <col min="28" max="29" width="14.140625" style="32" customWidth="1"/>
    <col min="30" max="31" width="10" style="32" customWidth="1"/>
    <col min="32" max="32" width="15.28515625" style="32" customWidth="1"/>
    <col min="33" max="1024" width="9.85546875" style="32"/>
  </cols>
  <sheetData>
    <row r="1" spans="1:29" x14ac:dyDescent="0.3">
      <c r="M1" s="122" t="s">
        <v>326</v>
      </c>
      <c r="V1" s="122"/>
      <c r="AC1" s="122" t="s">
        <v>326</v>
      </c>
    </row>
    <row r="2" spans="1:29" ht="56.25" customHeight="1" x14ac:dyDescent="0.3">
      <c r="A2" s="186" t="s">
        <v>327</v>
      </c>
      <c r="B2" s="186"/>
      <c r="C2" s="186"/>
      <c r="D2" s="186"/>
      <c r="E2" s="186"/>
      <c r="F2" s="186"/>
      <c r="H2" s="186" t="s">
        <v>327</v>
      </c>
      <c r="I2" s="186"/>
      <c r="J2" s="186"/>
      <c r="K2" s="186"/>
      <c r="L2" s="186"/>
      <c r="M2" s="186"/>
      <c r="N2" s="123"/>
      <c r="Q2" s="186" t="s">
        <v>327</v>
      </c>
      <c r="R2" s="186"/>
      <c r="S2" s="186"/>
      <c r="T2" s="186"/>
      <c r="U2" s="186"/>
      <c r="V2" s="186"/>
      <c r="X2" s="186" t="s">
        <v>327</v>
      </c>
      <c r="Y2" s="186"/>
      <c r="Z2" s="186"/>
      <c r="AA2" s="186"/>
      <c r="AB2" s="186"/>
      <c r="AC2" s="186"/>
    </row>
    <row r="3" spans="1:29" s="124" customFormat="1" x14ac:dyDescent="0.3">
      <c r="A3" s="187" t="s">
        <v>328</v>
      </c>
      <c r="B3" s="187"/>
      <c r="C3" s="187"/>
      <c r="D3" s="187"/>
      <c r="E3" s="187"/>
      <c r="F3" s="187"/>
      <c r="H3" s="187" t="s">
        <v>329</v>
      </c>
      <c r="I3" s="187"/>
      <c r="J3" s="187"/>
      <c r="K3" s="187"/>
      <c r="L3" s="187"/>
      <c r="M3" s="187"/>
      <c r="N3" s="125"/>
      <c r="Q3" s="187" t="s">
        <v>330</v>
      </c>
      <c r="R3" s="187"/>
      <c r="S3" s="187"/>
      <c r="T3" s="187"/>
      <c r="U3" s="187"/>
      <c r="V3" s="187"/>
      <c r="X3" s="187" t="s">
        <v>331</v>
      </c>
      <c r="Y3" s="187"/>
      <c r="Z3" s="187"/>
      <c r="AA3" s="187"/>
      <c r="AB3" s="187"/>
      <c r="AC3" s="187"/>
    </row>
    <row r="4" spans="1:29" ht="127.5" customHeight="1" x14ac:dyDescent="0.3">
      <c r="A4" s="114" t="s">
        <v>332</v>
      </c>
      <c r="B4" s="186" t="s">
        <v>333</v>
      </c>
      <c r="C4" s="114" t="s">
        <v>334</v>
      </c>
      <c r="D4" s="114" t="s">
        <v>335</v>
      </c>
      <c r="E4" s="114" t="s">
        <v>336</v>
      </c>
      <c r="F4" s="114" t="s">
        <v>337</v>
      </c>
      <c r="H4" s="114" t="s">
        <v>332</v>
      </c>
      <c r="I4" s="186" t="s">
        <v>333</v>
      </c>
      <c r="J4" s="114" t="s">
        <v>338</v>
      </c>
      <c r="K4" s="114" t="s">
        <v>335</v>
      </c>
      <c r="L4" s="114" t="s">
        <v>336</v>
      </c>
      <c r="M4" s="114" t="s">
        <v>337</v>
      </c>
      <c r="N4" s="123"/>
      <c r="Q4" s="114" t="s">
        <v>332</v>
      </c>
      <c r="R4" s="186" t="s">
        <v>333</v>
      </c>
      <c r="S4" s="114" t="s">
        <v>339</v>
      </c>
      <c r="T4" s="114" t="s">
        <v>335</v>
      </c>
      <c r="U4" s="114" t="s">
        <v>336</v>
      </c>
      <c r="V4" s="114" t="s">
        <v>337</v>
      </c>
      <c r="X4" s="114" t="s">
        <v>332</v>
      </c>
      <c r="Y4" s="186" t="s">
        <v>333</v>
      </c>
      <c r="Z4" s="114" t="s">
        <v>340</v>
      </c>
      <c r="AA4" s="114" t="s">
        <v>335</v>
      </c>
      <c r="AB4" s="114" t="s">
        <v>336</v>
      </c>
      <c r="AC4" s="114" t="s">
        <v>337</v>
      </c>
    </row>
    <row r="5" spans="1:29" ht="89.25" customHeight="1" x14ac:dyDescent="0.3">
      <c r="A5" s="126" t="s">
        <v>341</v>
      </c>
      <c r="B5" s="186"/>
      <c r="C5" s="117">
        <v>224.828734096163</v>
      </c>
      <c r="D5" s="117">
        <v>327.04000000000002</v>
      </c>
      <c r="E5" s="117">
        <v>-102.211265903837</v>
      </c>
      <c r="F5" s="117">
        <v>68.746555190852305</v>
      </c>
      <c r="H5" s="126" t="s">
        <v>341</v>
      </c>
      <c r="I5" s="186"/>
      <c r="J5" s="127">
        <v>83.533783477190099</v>
      </c>
      <c r="K5" s="117">
        <v>399.82958116766901</v>
      </c>
      <c r="L5" s="117">
        <v>-316.29579769047899</v>
      </c>
      <c r="M5" s="117">
        <v>20.892346992745399</v>
      </c>
      <c r="N5" s="128"/>
      <c r="Q5" s="126" t="s">
        <v>341</v>
      </c>
      <c r="R5" s="186"/>
      <c r="S5" s="117">
        <v>108.093294370237</v>
      </c>
      <c r="T5" s="117">
        <v>399.82958116766901</v>
      </c>
      <c r="U5" s="117">
        <v>-291.736286797432</v>
      </c>
      <c r="V5" s="117">
        <v>27.0348417079496</v>
      </c>
      <c r="X5" s="126" t="s">
        <v>341</v>
      </c>
      <c r="Y5" s="186"/>
      <c r="Z5" s="117">
        <v>33.201656248735702</v>
      </c>
      <c r="AA5" s="117">
        <v>399.82958116766901</v>
      </c>
      <c r="AB5" s="117">
        <v>-366.62792491893401</v>
      </c>
      <c r="AC5" s="117">
        <v>8.3039519366658592</v>
      </c>
    </row>
    <row r="6" spans="1:29" ht="33" x14ac:dyDescent="0.3">
      <c r="A6" s="129" t="s">
        <v>342</v>
      </c>
      <c r="B6" s="118">
        <v>6.4</v>
      </c>
      <c r="C6" s="130">
        <v>164.5</v>
      </c>
      <c r="D6" s="130">
        <v>530</v>
      </c>
      <c r="E6" s="130">
        <v>-365.5</v>
      </c>
      <c r="F6" s="118">
        <v>31.037735849056599</v>
      </c>
      <c r="H6" s="129" t="s">
        <v>342</v>
      </c>
      <c r="I6" s="118">
        <v>6.4</v>
      </c>
      <c r="J6" s="131">
        <v>59.9</v>
      </c>
      <c r="K6" s="130">
        <v>530</v>
      </c>
      <c r="L6" s="130">
        <v>-470.1</v>
      </c>
      <c r="M6" s="118">
        <v>11.3018867924528</v>
      </c>
      <c r="N6" s="132"/>
      <c r="Q6" s="129" t="s">
        <v>342</v>
      </c>
      <c r="R6" s="118">
        <v>6.4</v>
      </c>
      <c r="S6" s="131">
        <v>2.6</v>
      </c>
      <c r="T6" s="130">
        <v>530</v>
      </c>
      <c r="U6" s="130">
        <v>-527.4</v>
      </c>
      <c r="V6" s="118">
        <v>0.490566037735849</v>
      </c>
      <c r="X6" s="129" t="s">
        <v>342</v>
      </c>
      <c r="Y6" s="118">
        <v>6.4</v>
      </c>
      <c r="Z6" s="131">
        <v>102</v>
      </c>
      <c r="AA6" s="130">
        <v>530</v>
      </c>
      <c r="AB6" s="130">
        <v>-428</v>
      </c>
      <c r="AC6" s="118">
        <v>19.245283018867902</v>
      </c>
    </row>
    <row r="7" spans="1:29" x14ac:dyDescent="0.3">
      <c r="A7" s="129" t="s">
        <v>343</v>
      </c>
      <c r="B7" s="118">
        <v>1.07</v>
      </c>
      <c r="C7" s="130">
        <v>28.3</v>
      </c>
      <c r="D7" s="130">
        <v>60</v>
      </c>
      <c r="E7" s="130">
        <v>-31.7</v>
      </c>
      <c r="F7" s="118">
        <v>47.1666666666667</v>
      </c>
      <c r="H7" s="129" t="s">
        <v>343</v>
      </c>
      <c r="I7" s="118">
        <v>1.07</v>
      </c>
      <c r="J7" s="131">
        <v>20.9</v>
      </c>
      <c r="K7" s="130">
        <v>60</v>
      </c>
      <c r="L7" s="130">
        <v>-39.1</v>
      </c>
      <c r="M7" s="118">
        <v>34.8333333333333</v>
      </c>
      <c r="N7" s="132"/>
      <c r="Q7" s="129" t="s">
        <v>343</v>
      </c>
      <c r="R7" s="118">
        <v>1.07</v>
      </c>
      <c r="S7" s="131">
        <v>0</v>
      </c>
      <c r="T7" s="130">
        <v>60</v>
      </c>
      <c r="U7" s="130">
        <v>-60</v>
      </c>
      <c r="V7" s="118">
        <v>0</v>
      </c>
      <c r="X7" s="129" t="s">
        <v>343</v>
      </c>
      <c r="Y7" s="118">
        <v>1.07</v>
      </c>
      <c r="Z7" s="131">
        <v>7.4</v>
      </c>
      <c r="AA7" s="130">
        <v>60</v>
      </c>
      <c r="AB7" s="130">
        <v>-52.6</v>
      </c>
      <c r="AC7" s="118">
        <v>12.3333333333333</v>
      </c>
    </row>
    <row r="8" spans="1:29" x14ac:dyDescent="0.3">
      <c r="A8" s="129" t="s">
        <v>344</v>
      </c>
      <c r="B8" s="118">
        <v>7</v>
      </c>
      <c r="C8" s="130">
        <v>11.8</v>
      </c>
      <c r="D8" s="130">
        <v>10</v>
      </c>
      <c r="E8" s="130">
        <v>1.8</v>
      </c>
      <c r="F8" s="118">
        <v>118</v>
      </c>
      <c r="H8" s="129" t="s">
        <v>344</v>
      </c>
      <c r="I8" s="118">
        <v>7</v>
      </c>
      <c r="J8" s="131">
        <v>2.9</v>
      </c>
      <c r="K8" s="130">
        <v>10</v>
      </c>
      <c r="L8" s="130">
        <v>-7.1</v>
      </c>
      <c r="M8" s="118">
        <v>29</v>
      </c>
      <c r="N8" s="132"/>
      <c r="Q8" s="129" t="s">
        <v>344</v>
      </c>
      <c r="R8" s="118">
        <v>7</v>
      </c>
      <c r="S8" s="131">
        <v>8</v>
      </c>
      <c r="T8" s="130">
        <v>10</v>
      </c>
      <c r="U8" s="130">
        <v>-2</v>
      </c>
      <c r="V8" s="118">
        <v>80</v>
      </c>
      <c r="X8" s="129" t="s">
        <v>344</v>
      </c>
      <c r="Y8" s="118">
        <v>7</v>
      </c>
      <c r="Z8" s="131">
        <v>0.9</v>
      </c>
      <c r="AA8" s="130">
        <v>10</v>
      </c>
      <c r="AB8" s="130">
        <v>-9.1</v>
      </c>
      <c r="AC8" s="118">
        <v>9</v>
      </c>
    </row>
    <row r="9" spans="1:29" x14ac:dyDescent="0.3">
      <c r="A9" s="129" t="s">
        <v>345</v>
      </c>
      <c r="B9" s="118">
        <v>0.66</v>
      </c>
      <c r="C9" s="130">
        <v>8</v>
      </c>
      <c r="D9" s="130">
        <v>15</v>
      </c>
      <c r="E9" s="130">
        <v>-7</v>
      </c>
      <c r="F9" s="118">
        <v>53.3333333333333</v>
      </c>
      <c r="H9" s="129" t="s">
        <v>345</v>
      </c>
      <c r="I9" s="118">
        <v>0.66</v>
      </c>
      <c r="J9" s="131">
        <v>4.3</v>
      </c>
      <c r="K9" s="130">
        <v>15</v>
      </c>
      <c r="L9" s="130">
        <v>-10.7</v>
      </c>
      <c r="M9" s="118">
        <v>28.6666666666667</v>
      </c>
      <c r="N9" s="132"/>
      <c r="Q9" s="129" t="s">
        <v>345</v>
      </c>
      <c r="R9" s="118">
        <v>0.66</v>
      </c>
      <c r="S9" s="131">
        <v>2.4</v>
      </c>
      <c r="T9" s="130">
        <v>15</v>
      </c>
      <c r="U9" s="130">
        <v>-12.6</v>
      </c>
      <c r="V9" s="118">
        <v>16</v>
      </c>
      <c r="X9" s="129" t="s">
        <v>345</v>
      </c>
      <c r="Y9" s="118">
        <v>0.66</v>
      </c>
      <c r="Z9" s="131">
        <v>1.3</v>
      </c>
      <c r="AA9" s="130">
        <v>15</v>
      </c>
      <c r="AB9" s="130">
        <v>-13.7</v>
      </c>
      <c r="AC9" s="118">
        <v>8.6666666666666696</v>
      </c>
    </row>
    <row r="10" spans="1:29" x14ac:dyDescent="0.3">
      <c r="A10" s="129" t="s">
        <v>346</v>
      </c>
      <c r="B10" s="118">
        <v>1</v>
      </c>
      <c r="C10" s="130">
        <v>47.9</v>
      </c>
      <c r="D10" s="130">
        <v>77</v>
      </c>
      <c r="E10" s="130">
        <v>-29.1</v>
      </c>
      <c r="F10" s="118">
        <v>62.207792207792203</v>
      </c>
      <c r="H10" s="129" t="s">
        <v>346</v>
      </c>
      <c r="I10" s="118">
        <v>1</v>
      </c>
      <c r="J10" s="131">
        <v>11.4</v>
      </c>
      <c r="K10" s="130">
        <v>77</v>
      </c>
      <c r="L10" s="130">
        <v>-65.599999999999994</v>
      </c>
      <c r="M10" s="118">
        <v>14.8051948051948</v>
      </c>
      <c r="N10" s="132"/>
      <c r="Q10" s="129" t="s">
        <v>346</v>
      </c>
      <c r="R10" s="118">
        <v>1</v>
      </c>
      <c r="S10" s="131">
        <v>31.1</v>
      </c>
      <c r="T10" s="130">
        <v>77</v>
      </c>
      <c r="U10" s="130">
        <v>-45.9</v>
      </c>
      <c r="V10" s="118">
        <v>40.389610389610397</v>
      </c>
      <c r="X10" s="129" t="s">
        <v>346</v>
      </c>
      <c r="Y10" s="118">
        <v>1</v>
      </c>
      <c r="Z10" s="131">
        <v>5.4</v>
      </c>
      <c r="AA10" s="130">
        <v>77</v>
      </c>
      <c r="AB10" s="130">
        <v>-71.599999999999994</v>
      </c>
      <c r="AC10" s="118">
        <v>7.0129870129870104</v>
      </c>
    </row>
    <row r="11" spans="1:29" x14ac:dyDescent="0.3">
      <c r="A11" s="129" t="s">
        <v>347</v>
      </c>
      <c r="B11" s="118">
        <v>1.1599999999999999</v>
      </c>
      <c r="C11" s="130">
        <v>4.0999999999999996</v>
      </c>
      <c r="D11" s="130">
        <v>40</v>
      </c>
      <c r="E11" s="130">
        <v>-35.9</v>
      </c>
      <c r="F11" s="118">
        <v>10.25</v>
      </c>
      <c r="H11" s="129" t="s">
        <v>347</v>
      </c>
      <c r="I11" s="118">
        <v>1.1599999999999999</v>
      </c>
      <c r="J11" s="131">
        <v>0</v>
      </c>
      <c r="K11" s="130">
        <v>40</v>
      </c>
      <c r="L11" s="130">
        <v>-40</v>
      </c>
      <c r="M11" s="118">
        <v>0</v>
      </c>
      <c r="N11" s="132"/>
      <c r="Q11" s="129" t="s">
        <v>347</v>
      </c>
      <c r="R11" s="118">
        <v>1.1599999999999999</v>
      </c>
      <c r="S11" s="131">
        <v>4.0999999999999996</v>
      </c>
      <c r="T11" s="130">
        <v>40</v>
      </c>
      <c r="U11" s="130">
        <v>-35.9</v>
      </c>
      <c r="V11" s="118">
        <v>10.25</v>
      </c>
      <c r="X11" s="129" t="s">
        <v>347</v>
      </c>
      <c r="Y11" s="118">
        <v>1.1599999999999999</v>
      </c>
      <c r="Z11" s="131">
        <v>0</v>
      </c>
      <c r="AA11" s="130">
        <v>40</v>
      </c>
      <c r="AB11" s="130">
        <v>-40</v>
      </c>
      <c r="AC11" s="118">
        <v>0</v>
      </c>
    </row>
    <row r="12" spans="1:29" x14ac:dyDescent="0.3">
      <c r="A12" s="129" t="s">
        <v>348</v>
      </c>
      <c r="B12" s="118">
        <v>0.8</v>
      </c>
      <c r="C12" s="130">
        <v>0</v>
      </c>
      <c r="D12" s="130">
        <v>0</v>
      </c>
      <c r="E12" s="130">
        <v>0</v>
      </c>
      <c r="F12" s="118"/>
      <c r="H12" s="129" t="s">
        <v>348</v>
      </c>
      <c r="I12" s="118">
        <v>0.8</v>
      </c>
      <c r="J12" s="131">
        <v>0</v>
      </c>
      <c r="K12" s="130">
        <v>0</v>
      </c>
      <c r="L12" s="130">
        <v>0</v>
      </c>
      <c r="M12" s="118"/>
      <c r="N12" s="132"/>
      <c r="Q12" s="129" t="s">
        <v>348</v>
      </c>
      <c r="R12" s="118">
        <v>0.8</v>
      </c>
      <c r="S12" s="131">
        <v>0</v>
      </c>
      <c r="T12" s="130">
        <v>0</v>
      </c>
      <c r="U12" s="130">
        <v>0</v>
      </c>
      <c r="V12" s="118"/>
      <c r="X12" s="129" t="s">
        <v>348</v>
      </c>
      <c r="Y12" s="118">
        <v>0.8</v>
      </c>
      <c r="Z12" s="131">
        <v>0</v>
      </c>
      <c r="AA12" s="130">
        <v>0</v>
      </c>
      <c r="AB12" s="130">
        <v>0</v>
      </c>
      <c r="AC12" s="118"/>
    </row>
    <row r="13" spans="1:29" x14ac:dyDescent="0.3">
      <c r="A13" s="129" t="s">
        <v>349</v>
      </c>
      <c r="B13" s="118">
        <v>1.27</v>
      </c>
      <c r="C13" s="130">
        <v>90.188000000000002</v>
      </c>
      <c r="D13" s="130">
        <v>53</v>
      </c>
      <c r="E13" s="130">
        <v>37.188000000000002</v>
      </c>
      <c r="F13" s="118">
        <v>170.16603773584899</v>
      </c>
      <c r="H13" s="129" t="s">
        <v>349</v>
      </c>
      <c r="I13" s="118">
        <v>1.27</v>
      </c>
      <c r="J13" s="131">
        <v>22.167999999999999</v>
      </c>
      <c r="K13" s="130">
        <v>53</v>
      </c>
      <c r="L13" s="130">
        <v>-30.832000000000001</v>
      </c>
      <c r="M13" s="118">
        <v>41.826415094339602</v>
      </c>
      <c r="N13" s="132"/>
      <c r="Q13" s="129" t="s">
        <v>349</v>
      </c>
      <c r="R13" s="118">
        <v>1.27</v>
      </c>
      <c r="S13" s="131">
        <v>68.02</v>
      </c>
      <c r="T13" s="130">
        <v>53</v>
      </c>
      <c r="U13" s="130">
        <v>15.02</v>
      </c>
      <c r="V13" s="118">
        <v>128.33962264150901</v>
      </c>
      <c r="X13" s="129" t="s">
        <v>349</v>
      </c>
      <c r="Y13" s="118">
        <v>1.27</v>
      </c>
      <c r="Z13" s="131">
        <v>0</v>
      </c>
      <c r="AA13" s="130">
        <v>53</v>
      </c>
      <c r="AB13" s="130">
        <v>-53</v>
      </c>
      <c r="AC13" s="118">
        <v>0</v>
      </c>
    </row>
    <row r="14" spans="1:29" ht="66" customHeight="1" x14ac:dyDescent="0.3">
      <c r="A14" s="129" t="s">
        <v>350</v>
      </c>
      <c r="B14" s="118">
        <v>1.4</v>
      </c>
      <c r="C14" s="130">
        <v>25</v>
      </c>
      <c r="D14" s="130">
        <v>77</v>
      </c>
      <c r="E14" s="130">
        <v>-52</v>
      </c>
      <c r="F14" s="118">
        <v>32.4675324675325</v>
      </c>
      <c r="H14" s="129" t="s">
        <v>350</v>
      </c>
      <c r="I14" s="118">
        <v>1.4</v>
      </c>
      <c r="J14" s="131">
        <v>7.4</v>
      </c>
      <c r="K14" s="130">
        <v>77</v>
      </c>
      <c r="L14" s="130">
        <v>-69.599999999999994</v>
      </c>
      <c r="M14" s="118">
        <v>9.6103896103896105</v>
      </c>
      <c r="N14" s="132"/>
      <c r="Q14" s="129" t="s">
        <v>350</v>
      </c>
      <c r="R14" s="118">
        <v>1.4</v>
      </c>
      <c r="S14" s="131">
        <v>17.600000000000001</v>
      </c>
      <c r="T14" s="130">
        <v>77</v>
      </c>
      <c r="U14" s="130">
        <v>-59.4</v>
      </c>
      <c r="V14" s="118">
        <v>22.8571428571429</v>
      </c>
      <c r="X14" s="129" t="s">
        <v>350</v>
      </c>
      <c r="Y14" s="118">
        <v>1.4</v>
      </c>
      <c r="Z14" s="131">
        <v>0</v>
      </c>
      <c r="AA14" s="130">
        <v>77</v>
      </c>
      <c r="AB14" s="130">
        <v>-77</v>
      </c>
      <c r="AC14" s="118">
        <v>0</v>
      </c>
    </row>
    <row r="15" spans="1:29" ht="33" x14ac:dyDescent="0.3">
      <c r="A15" s="129" t="s">
        <v>351</v>
      </c>
      <c r="B15" s="118">
        <v>1.4</v>
      </c>
      <c r="C15" s="130">
        <v>25.99</v>
      </c>
      <c r="D15" s="130">
        <v>40</v>
      </c>
      <c r="E15" s="130">
        <v>-14.01</v>
      </c>
      <c r="F15" s="118">
        <v>64.974999999999994</v>
      </c>
      <c r="H15" s="129" t="s">
        <v>351</v>
      </c>
      <c r="I15" s="118">
        <v>1.4</v>
      </c>
      <c r="J15" s="131">
        <v>19</v>
      </c>
      <c r="K15" s="130">
        <v>40</v>
      </c>
      <c r="L15" s="130">
        <v>-21</v>
      </c>
      <c r="M15" s="118">
        <v>47.5</v>
      </c>
      <c r="N15" s="132"/>
      <c r="Q15" s="129" t="s">
        <v>351</v>
      </c>
      <c r="R15" s="118">
        <v>1.4</v>
      </c>
      <c r="S15" s="131">
        <v>3</v>
      </c>
      <c r="T15" s="130">
        <v>40</v>
      </c>
      <c r="U15" s="130">
        <v>-37</v>
      </c>
      <c r="V15" s="118">
        <v>7.5</v>
      </c>
      <c r="X15" s="129" t="s">
        <v>351</v>
      </c>
      <c r="Y15" s="118">
        <v>1.4</v>
      </c>
      <c r="Z15" s="131">
        <v>3.99</v>
      </c>
      <c r="AA15" s="130">
        <v>40</v>
      </c>
      <c r="AB15" s="130">
        <v>-36.01</v>
      </c>
      <c r="AC15" s="118">
        <v>9.9749999999999996</v>
      </c>
    </row>
    <row r="16" spans="1:29" x14ac:dyDescent="0.3">
      <c r="A16" s="126" t="s">
        <v>352</v>
      </c>
      <c r="B16" s="117"/>
      <c r="C16" s="133">
        <v>248.03703703703701</v>
      </c>
      <c r="D16" s="133">
        <v>291</v>
      </c>
      <c r="E16" s="133">
        <v>-42.962962962962997</v>
      </c>
      <c r="F16" s="117">
        <v>85.236095201730905</v>
      </c>
      <c r="H16" s="126" t="s">
        <v>352</v>
      </c>
      <c r="I16" s="117"/>
      <c r="J16" s="127">
        <v>39.562962962962999</v>
      </c>
      <c r="K16" s="133">
        <v>305.51851851851802</v>
      </c>
      <c r="L16" s="133">
        <v>-265.95555555555501</v>
      </c>
      <c r="M16" s="117">
        <v>12.9494484179901</v>
      </c>
      <c r="N16" s="128"/>
      <c r="Q16" s="126" t="s">
        <v>352</v>
      </c>
      <c r="R16" s="117"/>
      <c r="S16" s="133">
        <v>207.251851851852</v>
      </c>
      <c r="T16" s="133">
        <v>305.51851851851802</v>
      </c>
      <c r="U16" s="133">
        <v>-98.266666666666595</v>
      </c>
      <c r="V16" s="117">
        <v>67.836101345617706</v>
      </c>
      <c r="X16" s="126" t="s">
        <v>352</v>
      </c>
      <c r="Y16" s="117"/>
      <c r="Z16" s="133">
        <v>1.2222222222222201</v>
      </c>
      <c r="AA16" s="133">
        <v>305.51851851851802</v>
      </c>
      <c r="AB16" s="133">
        <v>-304.29629629629602</v>
      </c>
      <c r="AC16" s="117">
        <v>0.40004849072614901</v>
      </c>
    </row>
    <row r="17" spans="1:29" ht="82.5" customHeight="1" x14ac:dyDescent="0.3">
      <c r="A17" s="129" t="s">
        <v>353</v>
      </c>
      <c r="B17" s="118">
        <v>1</v>
      </c>
      <c r="C17" s="130">
        <v>176.2</v>
      </c>
      <c r="D17" s="130">
        <v>187</v>
      </c>
      <c r="E17" s="130">
        <v>-10.8</v>
      </c>
      <c r="F17" s="118">
        <v>94.224598930481307</v>
      </c>
      <c r="H17" s="129" t="s">
        <v>353</v>
      </c>
      <c r="I17" s="118">
        <v>1</v>
      </c>
      <c r="J17" s="131">
        <v>31.7</v>
      </c>
      <c r="K17" s="130">
        <v>187</v>
      </c>
      <c r="L17" s="130">
        <v>-155.30000000000001</v>
      </c>
      <c r="M17" s="118">
        <v>16.951871657754001</v>
      </c>
      <c r="N17" s="132"/>
      <c r="Q17" s="129" t="s">
        <v>353</v>
      </c>
      <c r="R17" s="118">
        <v>1</v>
      </c>
      <c r="S17" s="131">
        <v>144.5</v>
      </c>
      <c r="T17" s="130">
        <v>187</v>
      </c>
      <c r="U17" s="130">
        <v>-42.5</v>
      </c>
      <c r="V17" s="118">
        <v>77.272727272727295</v>
      </c>
      <c r="X17" s="129" t="s">
        <v>353</v>
      </c>
      <c r="Y17" s="118">
        <v>1</v>
      </c>
      <c r="Z17" s="131">
        <v>0</v>
      </c>
      <c r="AA17" s="130">
        <v>187</v>
      </c>
      <c r="AB17" s="130">
        <v>-187</v>
      </c>
      <c r="AC17" s="118">
        <v>0</v>
      </c>
    </row>
    <row r="18" spans="1:29" x14ac:dyDescent="0.3">
      <c r="A18" s="129" t="s">
        <v>354</v>
      </c>
      <c r="B18" s="118">
        <v>2.7</v>
      </c>
      <c r="C18" s="130">
        <v>193.96</v>
      </c>
      <c r="D18" s="130">
        <v>320</v>
      </c>
      <c r="E18" s="130">
        <v>-126.04</v>
      </c>
      <c r="F18" s="118">
        <v>60.612499999999997</v>
      </c>
      <c r="H18" s="129" t="s">
        <v>354</v>
      </c>
      <c r="I18" s="118">
        <v>2.7</v>
      </c>
      <c r="J18" s="131">
        <v>21.23</v>
      </c>
      <c r="K18" s="130">
        <v>320</v>
      </c>
      <c r="L18" s="130">
        <v>-298.77</v>
      </c>
      <c r="M18" s="118">
        <v>6.6343750000000004</v>
      </c>
      <c r="N18" s="132"/>
      <c r="Q18" s="129" t="s">
        <v>354</v>
      </c>
      <c r="R18" s="118">
        <v>2.7</v>
      </c>
      <c r="S18" s="131">
        <v>169.43</v>
      </c>
      <c r="T18" s="130">
        <v>320</v>
      </c>
      <c r="U18" s="130">
        <v>-150.57</v>
      </c>
      <c r="V18" s="118">
        <v>52.946874999999999</v>
      </c>
      <c r="X18" s="129" t="s">
        <v>354</v>
      </c>
      <c r="Y18" s="118">
        <v>2.7</v>
      </c>
      <c r="Z18" s="131">
        <v>3.3</v>
      </c>
      <c r="AA18" s="130">
        <v>320</v>
      </c>
      <c r="AB18" s="130">
        <v>-316.7</v>
      </c>
      <c r="AC18" s="118">
        <v>1.03125</v>
      </c>
    </row>
    <row r="19" spans="1:29" x14ac:dyDescent="0.3">
      <c r="A19" s="126" t="s">
        <v>355</v>
      </c>
      <c r="B19" s="117"/>
      <c r="C19" s="133">
        <v>343.17777777777798</v>
      </c>
      <c r="D19" s="133">
        <v>547</v>
      </c>
      <c r="E19" s="133">
        <v>-203.822222222222</v>
      </c>
      <c r="F19" s="117">
        <v>62.738167783871603</v>
      </c>
      <c r="H19" s="126" t="s">
        <v>355</v>
      </c>
      <c r="I19" s="117"/>
      <c r="J19" s="127">
        <v>113.26666666666701</v>
      </c>
      <c r="K19" s="133">
        <v>507.222222222222</v>
      </c>
      <c r="L19" s="133">
        <v>-393.95555555555597</v>
      </c>
      <c r="M19" s="117">
        <v>22.330777656078901</v>
      </c>
      <c r="N19" s="128"/>
      <c r="Q19" s="126" t="s">
        <v>355</v>
      </c>
      <c r="R19" s="117"/>
      <c r="S19" s="133">
        <v>119.21111111111099</v>
      </c>
      <c r="T19" s="133">
        <v>507.222222222222</v>
      </c>
      <c r="U19" s="133">
        <v>-388.01111111111101</v>
      </c>
      <c r="V19" s="117">
        <v>23.502738225629798</v>
      </c>
      <c r="X19" s="126" t="s">
        <v>355</v>
      </c>
      <c r="Y19" s="117"/>
      <c r="Z19" s="133">
        <v>110.7</v>
      </c>
      <c r="AA19" s="133">
        <v>507.222222222222</v>
      </c>
      <c r="AB19" s="133">
        <v>-396.52222222222201</v>
      </c>
      <c r="AC19" s="117">
        <v>21.824753559693299</v>
      </c>
    </row>
    <row r="20" spans="1:29" x14ac:dyDescent="0.3">
      <c r="A20" s="129" t="s">
        <v>356</v>
      </c>
      <c r="B20" s="118">
        <v>1</v>
      </c>
      <c r="C20" s="130">
        <v>227.4</v>
      </c>
      <c r="D20" s="130">
        <v>185</v>
      </c>
      <c r="E20" s="130">
        <v>42.4</v>
      </c>
      <c r="F20" s="118">
        <v>122.918918918919</v>
      </c>
      <c r="H20" s="129" t="s">
        <v>356</v>
      </c>
      <c r="I20" s="118">
        <v>1</v>
      </c>
      <c r="J20" s="131">
        <v>106.6</v>
      </c>
      <c r="K20" s="130">
        <v>185</v>
      </c>
      <c r="L20" s="130">
        <v>-78.400000000000006</v>
      </c>
      <c r="M20" s="118">
        <v>57.6216216216216</v>
      </c>
      <c r="N20" s="132"/>
      <c r="Q20" s="129" t="s">
        <v>356</v>
      </c>
      <c r="R20" s="118">
        <v>1</v>
      </c>
      <c r="S20" s="130">
        <v>14.1</v>
      </c>
      <c r="T20" s="130">
        <v>185</v>
      </c>
      <c r="U20" s="130">
        <v>-170.9</v>
      </c>
      <c r="V20" s="118">
        <v>7.6216216216216202</v>
      </c>
      <c r="X20" s="129" t="s">
        <v>356</v>
      </c>
      <c r="Y20" s="118">
        <v>1</v>
      </c>
      <c r="Z20" s="131">
        <v>106.7</v>
      </c>
      <c r="AA20" s="130">
        <v>185</v>
      </c>
      <c r="AB20" s="130">
        <v>-78.3</v>
      </c>
      <c r="AC20" s="118">
        <v>57.675675675675699</v>
      </c>
    </row>
    <row r="21" spans="1:29" x14ac:dyDescent="0.3">
      <c r="A21" s="129" t="s">
        <v>357</v>
      </c>
      <c r="B21" s="118">
        <v>0.15</v>
      </c>
      <c r="C21" s="130">
        <v>10.7</v>
      </c>
      <c r="D21" s="130">
        <v>20</v>
      </c>
      <c r="E21" s="130">
        <v>-9.3000000000000007</v>
      </c>
      <c r="F21" s="118">
        <v>53.5</v>
      </c>
      <c r="H21" s="129" t="s">
        <v>357</v>
      </c>
      <c r="I21" s="118">
        <v>0.15</v>
      </c>
      <c r="J21" s="131">
        <v>1</v>
      </c>
      <c r="K21" s="130">
        <v>15</v>
      </c>
      <c r="L21" s="130">
        <v>-14</v>
      </c>
      <c r="M21" s="118">
        <v>6.6666666666666696</v>
      </c>
      <c r="N21" s="132"/>
      <c r="Q21" s="129" t="s">
        <v>357</v>
      </c>
      <c r="R21" s="118">
        <v>0.15</v>
      </c>
      <c r="S21" s="130">
        <v>9.1</v>
      </c>
      <c r="T21" s="130">
        <v>15</v>
      </c>
      <c r="U21" s="130">
        <v>-5.9</v>
      </c>
      <c r="V21" s="118">
        <v>60.6666666666667</v>
      </c>
      <c r="X21" s="129" t="s">
        <v>357</v>
      </c>
      <c r="Y21" s="118">
        <v>0.15</v>
      </c>
      <c r="Z21" s="131">
        <v>0.6</v>
      </c>
      <c r="AA21" s="130">
        <v>15</v>
      </c>
      <c r="AB21" s="130">
        <v>-14.4</v>
      </c>
      <c r="AC21" s="118">
        <v>4</v>
      </c>
    </row>
    <row r="22" spans="1:29" ht="33" customHeight="1" x14ac:dyDescent="0.3">
      <c r="A22" s="129" t="s">
        <v>358</v>
      </c>
      <c r="B22" s="118">
        <v>0.9</v>
      </c>
      <c r="C22" s="130">
        <v>40</v>
      </c>
      <c r="D22" s="130">
        <v>200</v>
      </c>
      <c r="E22" s="130">
        <v>-160</v>
      </c>
      <c r="F22" s="118">
        <v>20</v>
      </c>
      <c r="H22" s="129" t="s">
        <v>358</v>
      </c>
      <c r="I22" s="118">
        <v>0.9</v>
      </c>
      <c r="J22" s="131">
        <v>0</v>
      </c>
      <c r="K22" s="130">
        <v>200</v>
      </c>
      <c r="L22" s="130">
        <v>-200</v>
      </c>
      <c r="M22" s="118">
        <v>0</v>
      </c>
      <c r="N22" s="132"/>
      <c r="Q22" s="129" t="s">
        <v>358</v>
      </c>
      <c r="R22" s="118">
        <v>0.9</v>
      </c>
      <c r="S22" s="130">
        <v>40</v>
      </c>
      <c r="T22" s="130">
        <v>200</v>
      </c>
      <c r="U22" s="130">
        <v>-160</v>
      </c>
      <c r="V22" s="118">
        <v>20</v>
      </c>
      <c r="X22" s="129" t="s">
        <v>358</v>
      </c>
      <c r="Y22" s="118">
        <v>0.9</v>
      </c>
      <c r="Z22" s="131">
        <v>0</v>
      </c>
      <c r="AA22" s="130">
        <v>200</v>
      </c>
      <c r="AB22" s="130">
        <v>-200</v>
      </c>
      <c r="AC22" s="118">
        <v>0</v>
      </c>
    </row>
    <row r="23" spans="1:29" ht="49.5" x14ac:dyDescent="0.3">
      <c r="A23" s="129" t="s">
        <v>359</v>
      </c>
      <c r="B23" s="118"/>
      <c r="C23" s="130">
        <v>0</v>
      </c>
      <c r="D23" s="73">
        <v>0</v>
      </c>
      <c r="E23" s="130">
        <v>0</v>
      </c>
      <c r="F23" s="118">
        <v>0</v>
      </c>
      <c r="H23" s="129" t="s">
        <v>359</v>
      </c>
      <c r="I23" s="118"/>
      <c r="J23" s="131"/>
      <c r="K23" s="130">
        <v>0</v>
      </c>
      <c r="L23" s="130">
        <v>0</v>
      </c>
      <c r="M23" s="118">
        <v>0</v>
      </c>
      <c r="N23" s="132"/>
      <c r="Q23" s="129" t="s">
        <v>359</v>
      </c>
      <c r="R23" s="118"/>
      <c r="S23" s="130">
        <v>0</v>
      </c>
      <c r="T23" s="130">
        <v>0</v>
      </c>
      <c r="U23" s="130">
        <v>0</v>
      </c>
      <c r="V23" s="118">
        <v>0</v>
      </c>
      <c r="X23" s="129" t="s">
        <v>359</v>
      </c>
      <c r="Y23" s="118"/>
      <c r="Z23" s="131">
        <v>0</v>
      </c>
      <c r="AA23" s="130">
        <v>0</v>
      </c>
      <c r="AB23" s="130">
        <v>0</v>
      </c>
      <c r="AC23" s="118" t="e">
        <f>#DIV/0!</f>
        <v>#DIV/0!</v>
      </c>
    </row>
    <row r="24" spans="1:29" ht="33" x14ac:dyDescent="0.3">
      <c r="A24" s="126" t="s">
        <v>360</v>
      </c>
      <c r="B24" s="117"/>
      <c r="C24" s="133">
        <v>281.580952380952</v>
      </c>
      <c r="D24" s="133">
        <v>310</v>
      </c>
      <c r="E24" s="133">
        <v>-28.4190476190476</v>
      </c>
      <c r="F24" s="117">
        <v>90.832565284178202</v>
      </c>
      <c r="H24" s="126" t="s">
        <v>360</v>
      </c>
      <c r="I24" s="117"/>
      <c r="J24" s="127">
        <v>97.319047619047595</v>
      </c>
      <c r="K24" s="133">
        <v>408.57142857142901</v>
      </c>
      <c r="L24" s="133">
        <v>-311.25238095238097</v>
      </c>
      <c r="M24" s="117">
        <v>23.819347319347301</v>
      </c>
      <c r="N24" s="128"/>
      <c r="Q24" s="126" t="s">
        <v>360</v>
      </c>
      <c r="R24" s="117"/>
      <c r="S24" s="133">
        <v>142.44761904761901</v>
      </c>
      <c r="T24" s="133">
        <v>408.57142857142901</v>
      </c>
      <c r="U24" s="133">
        <v>-266.12380952381</v>
      </c>
      <c r="V24" s="117">
        <v>34.864801864801898</v>
      </c>
      <c r="X24" s="126" t="s">
        <v>360</v>
      </c>
      <c r="Y24" s="117"/>
      <c r="Z24" s="133">
        <v>41.814285714285703</v>
      </c>
      <c r="AA24" s="133">
        <v>408.57142857142901</v>
      </c>
      <c r="AB24" s="133">
        <v>-366.75714285714298</v>
      </c>
      <c r="AC24" s="117">
        <v>10.2342657342657</v>
      </c>
    </row>
    <row r="25" spans="1:29" ht="66" customHeight="1" x14ac:dyDescent="0.3">
      <c r="A25" s="129" t="s">
        <v>361</v>
      </c>
      <c r="B25" s="118">
        <v>1.5</v>
      </c>
      <c r="C25" s="130">
        <v>57</v>
      </c>
      <c r="D25" s="130">
        <v>120</v>
      </c>
      <c r="E25" s="130">
        <v>-63</v>
      </c>
      <c r="F25" s="118">
        <v>47.5</v>
      </c>
      <c r="H25" s="129" t="s">
        <v>361</v>
      </c>
      <c r="I25" s="118">
        <v>1.5</v>
      </c>
      <c r="J25" s="131">
        <v>0</v>
      </c>
      <c r="K25" s="130">
        <v>120</v>
      </c>
      <c r="L25" s="130">
        <v>-120</v>
      </c>
      <c r="M25" s="118">
        <v>0</v>
      </c>
      <c r="N25" s="132"/>
      <c r="Q25" s="129" t="s">
        <v>361</v>
      </c>
      <c r="R25" s="118">
        <v>1.5</v>
      </c>
      <c r="S25" s="131">
        <v>57</v>
      </c>
      <c r="T25" s="130">
        <v>120</v>
      </c>
      <c r="U25" s="130">
        <v>-63</v>
      </c>
      <c r="V25" s="118">
        <v>47.5</v>
      </c>
      <c r="X25" s="129" t="s">
        <v>361</v>
      </c>
      <c r="Y25" s="118">
        <v>1.5</v>
      </c>
      <c r="Z25" s="131">
        <v>0</v>
      </c>
      <c r="AA25" s="130">
        <v>120</v>
      </c>
      <c r="AB25" s="133">
        <v>-120</v>
      </c>
      <c r="AC25" s="118">
        <v>0</v>
      </c>
    </row>
    <row r="26" spans="1:29" ht="82.5" customHeight="1" x14ac:dyDescent="0.3">
      <c r="A26" s="129" t="s">
        <v>59</v>
      </c>
      <c r="B26" s="118">
        <v>1</v>
      </c>
      <c r="C26" s="130">
        <v>103.76666666666701</v>
      </c>
      <c r="D26" s="130">
        <v>200</v>
      </c>
      <c r="E26" s="130">
        <v>-96.233333333333306</v>
      </c>
      <c r="F26" s="118">
        <v>51.883333333333297</v>
      </c>
      <c r="H26" s="129" t="s">
        <v>59</v>
      </c>
      <c r="I26" s="118">
        <v>1</v>
      </c>
      <c r="J26" s="131">
        <v>51.033333333333303</v>
      </c>
      <c r="K26" s="130">
        <v>200</v>
      </c>
      <c r="L26" s="130">
        <v>-148.96666666666701</v>
      </c>
      <c r="M26" s="118">
        <v>25.516666666666701</v>
      </c>
      <c r="N26" s="132"/>
      <c r="Q26" s="129" t="s">
        <v>59</v>
      </c>
      <c r="R26" s="118">
        <v>1</v>
      </c>
      <c r="S26" s="131">
        <v>52.733333333333299</v>
      </c>
      <c r="T26" s="130">
        <v>200</v>
      </c>
      <c r="U26" s="130">
        <v>-147.26666666666699</v>
      </c>
      <c r="V26" s="118">
        <v>26.366666666666699</v>
      </c>
      <c r="X26" s="129" t="s">
        <v>59</v>
      </c>
      <c r="Y26" s="118">
        <v>1</v>
      </c>
      <c r="Z26" s="131">
        <v>0</v>
      </c>
      <c r="AA26" s="130">
        <v>200</v>
      </c>
      <c r="AB26" s="133">
        <v>-200</v>
      </c>
      <c r="AC26" s="118">
        <v>0</v>
      </c>
    </row>
    <row r="27" spans="1:29" x14ac:dyDescent="0.3">
      <c r="A27" s="129" t="s">
        <v>362</v>
      </c>
      <c r="B27" s="118">
        <v>0.7</v>
      </c>
      <c r="C27" s="130">
        <v>40.9</v>
      </c>
      <c r="D27" s="130">
        <v>50</v>
      </c>
      <c r="E27" s="130">
        <v>-9.1</v>
      </c>
      <c r="F27" s="118">
        <v>81.8</v>
      </c>
      <c r="H27" s="129" t="s">
        <v>362</v>
      </c>
      <c r="I27" s="118">
        <v>0.7</v>
      </c>
      <c r="J27" s="131">
        <v>20.5</v>
      </c>
      <c r="K27" s="130">
        <v>50</v>
      </c>
      <c r="L27" s="130">
        <v>-29.5</v>
      </c>
      <c r="M27" s="118">
        <v>41</v>
      </c>
      <c r="N27" s="132"/>
      <c r="Q27" s="129" t="s">
        <v>362</v>
      </c>
      <c r="R27" s="118">
        <v>0.7</v>
      </c>
      <c r="S27" s="131">
        <v>20.399999999999999</v>
      </c>
      <c r="T27" s="130">
        <v>50</v>
      </c>
      <c r="U27" s="130">
        <v>-29.6</v>
      </c>
      <c r="V27" s="118">
        <v>40.799999999999997</v>
      </c>
      <c r="X27" s="129" t="s">
        <v>362</v>
      </c>
      <c r="Y27" s="118">
        <v>0.7</v>
      </c>
      <c r="Z27" s="131">
        <v>0</v>
      </c>
      <c r="AA27" s="130">
        <v>50</v>
      </c>
      <c r="AB27" s="133">
        <v>-50</v>
      </c>
      <c r="AC27" s="118">
        <v>0</v>
      </c>
    </row>
    <row r="28" spans="1:29" x14ac:dyDescent="0.3">
      <c r="A28" s="129" t="s">
        <v>363</v>
      </c>
      <c r="B28" s="118">
        <v>0.7</v>
      </c>
      <c r="C28" s="130">
        <v>13.7</v>
      </c>
      <c r="D28" s="130">
        <v>20</v>
      </c>
      <c r="E28" s="130">
        <v>-6.3</v>
      </c>
      <c r="F28" s="118">
        <v>68.5</v>
      </c>
      <c r="H28" s="129" t="s">
        <v>363</v>
      </c>
      <c r="I28" s="118">
        <v>0.7</v>
      </c>
      <c r="J28" s="131">
        <v>6</v>
      </c>
      <c r="K28" s="130">
        <v>20</v>
      </c>
      <c r="L28" s="130">
        <v>-14</v>
      </c>
      <c r="M28" s="118">
        <v>30</v>
      </c>
      <c r="N28" s="132"/>
      <c r="Q28" s="129" t="s">
        <v>363</v>
      </c>
      <c r="R28" s="118">
        <v>0.7</v>
      </c>
      <c r="S28" s="131">
        <v>7.3</v>
      </c>
      <c r="T28" s="130">
        <v>20</v>
      </c>
      <c r="U28" s="130">
        <v>-12.7</v>
      </c>
      <c r="V28" s="118">
        <v>36.5</v>
      </c>
      <c r="X28" s="129" t="s">
        <v>363</v>
      </c>
      <c r="Y28" s="118">
        <v>0.7</v>
      </c>
      <c r="Z28" s="131">
        <v>0.4</v>
      </c>
      <c r="AA28" s="130">
        <v>20</v>
      </c>
      <c r="AB28" s="133">
        <v>-19.600000000000001</v>
      </c>
      <c r="AC28" s="118">
        <v>2</v>
      </c>
    </row>
    <row r="29" spans="1:29" ht="82.5" customHeight="1" x14ac:dyDescent="0.3">
      <c r="A29" s="129" t="s">
        <v>364</v>
      </c>
      <c r="B29" s="118">
        <v>0.7</v>
      </c>
      <c r="C29" s="130">
        <v>43.27</v>
      </c>
      <c r="D29" s="130">
        <v>20</v>
      </c>
      <c r="E29" s="130">
        <v>23.27</v>
      </c>
      <c r="F29" s="118">
        <v>216.35</v>
      </c>
      <c r="H29" s="129" t="s">
        <v>364</v>
      </c>
      <c r="I29" s="118">
        <v>0.7</v>
      </c>
      <c r="J29" s="131">
        <v>5.9</v>
      </c>
      <c r="K29" s="130">
        <v>20</v>
      </c>
      <c r="L29" s="130">
        <v>-14.1</v>
      </c>
      <c r="M29" s="118">
        <v>29.5</v>
      </c>
      <c r="N29" s="132"/>
      <c r="Q29" s="129" t="s">
        <v>364</v>
      </c>
      <c r="R29" s="118">
        <v>0.7</v>
      </c>
      <c r="S29" s="131">
        <v>8.5</v>
      </c>
      <c r="T29" s="130">
        <v>20</v>
      </c>
      <c r="U29" s="130">
        <v>-11.5</v>
      </c>
      <c r="V29" s="118">
        <v>42.5</v>
      </c>
      <c r="X29" s="129" t="s">
        <v>364</v>
      </c>
      <c r="Y29" s="118">
        <v>0.7</v>
      </c>
      <c r="Z29" s="131">
        <v>28.87</v>
      </c>
      <c r="AA29" s="130">
        <v>20</v>
      </c>
      <c r="AB29" s="133">
        <v>8.8699999999999992</v>
      </c>
      <c r="AC29" s="118">
        <v>144.35</v>
      </c>
    </row>
    <row r="30" spans="1:29" ht="33" x14ac:dyDescent="0.3">
      <c r="A30" s="126" t="s">
        <v>365</v>
      </c>
      <c r="B30" s="117"/>
      <c r="C30" s="130">
        <v>0</v>
      </c>
      <c r="D30" s="133"/>
      <c r="E30" s="133"/>
      <c r="F30" s="117"/>
      <c r="H30" s="126" t="s">
        <v>365</v>
      </c>
      <c r="I30" s="117"/>
      <c r="J30" s="127"/>
      <c r="K30" s="133"/>
      <c r="L30" s="133"/>
      <c r="M30" s="117"/>
      <c r="N30" s="128"/>
      <c r="Q30" s="126" t="s">
        <v>365</v>
      </c>
      <c r="R30" s="117"/>
      <c r="S30" s="133"/>
      <c r="T30" s="133"/>
      <c r="U30" s="133"/>
      <c r="V30" s="117"/>
      <c r="X30" s="126" t="s">
        <v>365</v>
      </c>
      <c r="Y30" s="117"/>
      <c r="Z30" s="127"/>
      <c r="AA30" s="133"/>
      <c r="AB30" s="133"/>
      <c r="AC30" s="117"/>
    </row>
    <row r="31" spans="1:29" ht="33" x14ac:dyDescent="0.3">
      <c r="A31" s="129" t="s">
        <v>366</v>
      </c>
      <c r="B31" s="118">
        <v>2.4</v>
      </c>
      <c r="C31" s="130">
        <v>16.600000000000001</v>
      </c>
      <c r="D31" s="130">
        <v>35</v>
      </c>
      <c r="E31" s="130">
        <v>-18.399999999999999</v>
      </c>
      <c r="F31" s="118">
        <v>47.428571428571402</v>
      </c>
      <c r="H31" s="129" t="s">
        <v>366</v>
      </c>
      <c r="I31" s="118">
        <v>2.4</v>
      </c>
      <c r="J31" s="131">
        <v>8.3000000000000007</v>
      </c>
      <c r="K31" s="130">
        <v>35</v>
      </c>
      <c r="L31" s="130">
        <v>-26.7</v>
      </c>
      <c r="M31" s="118">
        <v>23.714285714285701</v>
      </c>
      <c r="N31" s="132"/>
      <c r="Q31" s="129" t="s">
        <v>366</v>
      </c>
      <c r="R31" s="118">
        <v>2.4</v>
      </c>
      <c r="S31" s="131">
        <v>4.7</v>
      </c>
      <c r="T31" s="130">
        <v>35</v>
      </c>
      <c r="U31" s="130">
        <v>-30.3</v>
      </c>
      <c r="V31" s="118">
        <v>13.4285714285714</v>
      </c>
      <c r="X31" s="129" t="s">
        <v>366</v>
      </c>
      <c r="Y31" s="118">
        <v>2.4</v>
      </c>
      <c r="Z31" s="131">
        <v>3.6</v>
      </c>
      <c r="AA31" s="130">
        <v>35</v>
      </c>
      <c r="AB31" s="130">
        <v>-31.4</v>
      </c>
      <c r="AC31" s="118">
        <v>10.285714285714301</v>
      </c>
    </row>
    <row r="32" spans="1:29" x14ac:dyDescent="0.3">
      <c r="A32" s="129" t="s">
        <v>367</v>
      </c>
      <c r="B32" s="118"/>
      <c r="C32" s="130">
        <v>0</v>
      </c>
      <c r="D32" s="130"/>
      <c r="E32" s="130"/>
      <c r="F32" s="118"/>
      <c r="H32" s="129" t="s">
        <v>367</v>
      </c>
      <c r="I32" s="118"/>
      <c r="J32" s="131">
        <v>0</v>
      </c>
      <c r="K32" s="130"/>
      <c r="L32" s="130"/>
      <c r="M32" s="118"/>
      <c r="N32" s="132"/>
      <c r="Q32" s="129" t="s">
        <v>367</v>
      </c>
      <c r="R32" s="118"/>
      <c r="S32" s="131"/>
      <c r="T32" s="130"/>
      <c r="U32" s="130"/>
      <c r="V32" s="118"/>
      <c r="X32" s="129" t="s">
        <v>367</v>
      </c>
      <c r="Y32" s="118"/>
      <c r="Z32" s="131"/>
      <c r="AA32" s="130"/>
      <c r="AB32" s="130"/>
      <c r="AC32" s="118"/>
    </row>
    <row r="33" spans="1:29" x14ac:dyDescent="0.3">
      <c r="A33" s="129" t="s">
        <v>368</v>
      </c>
      <c r="B33" s="118"/>
      <c r="C33" s="130">
        <v>14.89</v>
      </c>
      <c r="D33" s="130">
        <v>18</v>
      </c>
      <c r="E33" s="130">
        <v>-3.11</v>
      </c>
      <c r="F33" s="118">
        <v>82.7222222222222</v>
      </c>
      <c r="H33" s="129" t="s">
        <v>368</v>
      </c>
      <c r="I33" s="118"/>
      <c r="J33" s="131">
        <v>1.26</v>
      </c>
      <c r="K33" s="130">
        <v>18</v>
      </c>
      <c r="L33" s="130">
        <v>-16.739999999999998</v>
      </c>
      <c r="M33" s="118">
        <v>7</v>
      </c>
      <c r="N33" s="132"/>
      <c r="Q33" s="129" t="s">
        <v>368</v>
      </c>
      <c r="R33" s="118"/>
      <c r="S33" s="131">
        <v>11.83</v>
      </c>
      <c r="T33" s="130">
        <v>18</v>
      </c>
      <c r="U33" s="130">
        <v>-6.17</v>
      </c>
      <c r="V33" s="118">
        <v>65.7222222222222</v>
      </c>
      <c r="X33" s="129" t="s">
        <v>368</v>
      </c>
      <c r="Y33" s="118"/>
      <c r="Z33" s="131">
        <v>1.8</v>
      </c>
      <c r="AA33" s="130">
        <v>18</v>
      </c>
      <c r="AB33" s="130">
        <v>-16.2</v>
      </c>
      <c r="AC33" s="118">
        <v>10</v>
      </c>
    </row>
    <row r="34" spans="1:29" x14ac:dyDescent="0.3">
      <c r="A34" s="126" t="s">
        <v>369</v>
      </c>
      <c r="B34" s="117"/>
      <c r="C34" s="133">
        <v>33.066666666666698</v>
      </c>
      <c r="D34" s="133">
        <v>37</v>
      </c>
      <c r="E34" s="133">
        <v>-3.93333333333333</v>
      </c>
      <c r="F34" s="117">
        <v>89.369369369369394</v>
      </c>
      <c r="H34" s="126" t="s">
        <v>369</v>
      </c>
      <c r="I34" s="117"/>
      <c r="J34" s="127">
        <v>14.9966666666667</v>
      </c>
      <c r="K34" s="133">
        <v>45</v>
      </c>
      <c r="L34" s="133">
        <v>-30.003333333333298</v>
      </c>
      <c r="M34" s="117">
        <v>33.325925925925901</v>
      </c>
      <c r="N34" s="128"/>
      <c r="Q34" s="126" t="s">
        <v>369</v>
      </c>
      <c r="R34" s="117"/>
      <c r="S34" s="133">
        <v>9</v>
      </c>
      <c r="T34" s="133">
        <v>45</v>
      </c>
      <c r="U34" s="133">
        <v>-36</v>
      </c>
      <c r="V34" s="117">
        <v>20</v>
      </c>
      <c r="X34" s="126" t="s">
        <v>369</v>
      </c>
      <c r="Y34" s="117"/>
      <c r="Z34" s="133">
        <v>9.07</v>
      </c>
      <c r="AA34" s="133">
        <v>45</v>
      </c>
      <c r="AB34" s="133">
        <v>-35.93</v>
      </c>
      <c r="AC34" s="117">
        <v>20.155555555555601</v>
      </c>
    </row>
    <row r="35" spans="1:29" x14ac:dyDescent="0.3">
      <c r="A35" s="129" t="s">
        <v>370</v>
      </c>
      <c r="B35" s="118">
        <v>1</v>
      </c>
      <c r="C35" s="130">
        <v>31.4</v>
      </c>
      <c r="D35" s="130">
        <v>35</v>
      </c>
      <c r="E35" s="130">
        <v>-3.6</v>
      </c>
      <c r="F35" s="118">
        <v>89.714285714285694</v>
      </c>
      <c r="H35" s="129" t="s">
        <v>370</v>
      </c>
      <c r="I35" s="118">
        <v>1</v>
      </c>
      <c r="J35" s="131">
        <v>13.33</v>
      </c>
      <c r="K35" s="130">
        <v>35</v>
      </c>
      <c r="L35" s="130">
        <v>-21.67</v>
      </c>
      <c r="M35" s="118">
        <v>38.085714285714303</v>
      </c>
      <c r="N35" s="132"/>
      <c r="Q35" s="129" t="s">
        <v>370</v>
      </c>
      <c r="R35" s="118">
        <v>1</v>
      </c>
      <c r="S35" s="131">
        <v>9</v>
      </c>
      <c r="T35" s="130">
        <v>35</v>
      </c>
      <c r="U35" s="130">
        <v>-26</v>
      </c>
      <c r="V35" s="118">
        <v>25.714285714285701</v>
      </c>
      <c r="X35" s="129" t="s">
        <v>370</v>
      </c>
      <c r="Y35" s="118">
        <v>1</v>
      </c>
      <c r="Z35" s="131">
        <v>9.07</v>
      </c>
      <c r="AA35" s="130">
        <v>35</v>
      </c>
      <c r="AB35" s="130">
        <v>-25.93</v>
      </c>
      <c r="AC35" s="118">
        <v>25.9142857142857</v>
      </c>
    </row>
    <row r="36" spans="1:29" x14ac:dyDescent="0.3">
      <c r="A36" s="129" t="s">
        <v>371</v>
      </c>
      <c r="B36" s="118">
        <v>1.5</v>
      </c>
      <c r="C36" s="130">
        <v>2.5</v>
      </c>
      <c r="D36" s="130">
        <v>15</v>
      </c>
      <c r="E36" s="130">
        <v>-12.5</v>
      </c>
      <c r="F36" s="118">
        <v>16.6666666666667</v>
      </c>
      <c r="H36" s="129" t="s">
        <v>371</v>
      </c>
      <c r="I36" s="118">
        <v>1.5</v>
      </c>
      <c r="J36" s="131">
        <v>2.5</v>
      </c>
      <c r="K36" s="130">
        <v>15</v>
      </c>
      <c r="L36" s="130">
        <v>-12.5</v>
      </c>
      <c r="M36" s="118">
        <v>16.6666666666667</v>
      </c>
      <c r="N36" s="132"/>
      <c r="Q36" s="129" t="s">
        <v>371</v>
      </c>
      <c r="R36" s="118">
        <v>1.5</v>
      </c>
      <c r="S36" s="131">
        <v>0</v>
      </c>
      <c r="T36" s="130">
        <v>15</v>
      </c>
      <c r="U36" s="130">
        <v>-15</v>
      </c>
      <c r="V36" s="118">
        <v>0</v>
      </c>
      <c r="X36" s="129" t="s">
        <v>371</v>
      </c>
      <c r="Y36" s="118">
        <v>1.5</v>
      </c>
      <c r="Z36" s="131">
        <v>0</v>
      </c>
      <c r="AA36" s="130">
        <v>15</v>
      </c>
      <c r="AB36" s="130">
        <v>-15</v>
      </c>
      <c r="AC36" s="118">
        <v>0</v>
      </c>
    </row>
    <row r="37" spans="1:29" x14ac:dyDescent="0.3">
      <c r="A37" s="126" t="s">
        <v>372</v>
      </c>
      <c r="B37" s="126"/>
      <c r="C37" s="130">
        <v>0</v>
      </c>
      <c r="D37" s="126"/>
      <c r="E37" s="126"/>
      <c r="F37" s="126"/>
      <c r="H37" s="126" t="s">
        <v>372</v>
      </c>
      <c r="I37" s="126"/>
      <c r="J37" s="134"/>
      <c r="K37" s="126"/>
      <c r="L37" s="126"/>
      <c r="M37" s="126"/>
      <c r="N37" s="135"/>
      <c r="Q37" s="126" t="s">
        <v>372</v>
      </c>
      <c r="R37" s="126"/>
      <c r="S37" s="126"/>
      <c r="T37" s="126"/>
      <c r="U37" s="126"/>
      <c r="V37" s="126"/>
      <c r="X37" s="126" t="s">
        <v>372</v>
      </c>
      <c r="Y37" s="126"/>
      <c r="Z37" s="134"/>
      <c r="AA37" s="126"/>
      <c r="AB37" s="126"/>
      <c r="AC37" s="126"/>
    </row>
    <row r="38" spans="1:29" x14ac:dyDescent="0.3">
      <c r="A38" s="129" t="s">
        <v>373</v>
      </c>
      <c r="B38" s="118"/>
      <c r="C38" s="130">
        <v>1</v>
      </c>
      <c r="D38" s="131">
        <v>2</v>
      </c>
      <c r="E38" s="130">
        <v>-1</v>
      </c>
      <c r="F38" s="118">
        <v>50</v>
      </c>
      <c r="H38" s="129" t="s">
        <v>373</v>
      </c>
      <c r="I38" s="118"/>
      <c r="J38" s="131">
        <v>0.6</v>
      </c>
      <c r="K38" s="131">
        <v>2</v>
      </c>
      <c r="L38" s="130">
        <v>-1.4</v>
      </c>
      <c r="M38" s="118">
        <v>30</v>
      </c>
      <c r="N38" s="132"/>
      <c r="Q38" s="129" t="s">
        <v>373</v>
      </c>
      <c r="R38" s="118"/>
      <c r="S38" s="131">
        <v>0</v>
      </c>
      <c r="T38" s="131">
        <v>2</v>
      </c>
      <c r="U38" s="130">
        <v>-2</v>
      </c>
      <c r="V38" s="118">
        <v>0</v>
      </c>
      <c r="X38" s="129" t="s">
        <v>373</v>
      </c>
      <c r="Y38" s="118"/>
      <c r="Z38" s="131">
        <v>0.4</v>
      </c>
      <c r="AA38" s="131">
        <v>2</v>
      </c>
      <c r="AB38" s="130">
        <v>-1.6</v>
      </c>
      <c r="AC38" s="118">
        <v>20</v>
      </c>
    </row>
    <row r="39" spans="1:29" x14ac:dyDescent="0.3">
      <c r="A39" s="129" t="s">
        <v>374</v>
      </c>
      <c r="B39" s="118"/>
      <c r="C39" s="130">
        <v>2.8</v>
      </c>
      <c r="D39" s="131">
        <v>3.2</v>
      </c>
      <c r="E39" s="130">
        <v>-0.4</v>
      </c>
      <c r="F39" s="118">
        <v>87.5</v>
      </c>
      <c r="H39" s="129" t="s">
        <v>374</v>
      </c>
      <c r="I39" s="118"/>
      <c r="J39" s="131">
        <v>2</v>
      </c>
      <c r="K39" s="131">
        <v>3.2</v>
      </c>
      <c r="L39" s="130">
        <v>-1.2</v>
      </c>
      <c r="M39" s="118">
        <v>62.5</v>
      </c>
      <c r="N39" s="132"/>
      <c r="Q39" s="129" t="s">
        <v>374</v>
      </c>
      <c r="R39" s="118"/>
      <c r="S39" s="131">
        <v>0</v>
      </c>
      <c r="T39" s="131">
        <v>3.2</v>
      </c>
      <c r="U39" s="130">
        <v>-3.2</v>
      </c>
      <c r="V39" s="118">
        <v>0</v>
      </c>
      <c r="X39" s="129" t="s">
        <v>374</v>
      </c>
      <c r="Y39" s="118"/>
      <c r="Z39" s="131">
        <v>0.8</v>
      </c>
      <c r="AA39" s="131">
        <v>3.2</v>
      </c>
      <c r="AB39" s="130">
        <v>-2.4</v>
      </c>
      <c r="AC39" s="118">
        <v>25</v>
      </c>
    </row>
    <row r="40" spans="1:29" x14ac:dyDescent="0.3">
      <c r="A40" s="129" t="s">
        <v>375</v>
      </c>
      <c r="B40" s="118"/>
      <c r="C40" s="130">
        <v>0.95</v>
      </c>
      <c r="D40" s="131">
        <v>0.3</v>
      </c>
      <c r="E40" s="130">
        <v>0.65</v>
      </c>
      <c r="F40" s="118">
        <v>316.66666666666703</v>
      </c>
      <c r="H40" s="129" t="s">
        <v>375</v>
      </c>
      <c r="I40" s="118"/>
      <c r="J40" s="131">
        <v>0</v>
      </c>
      <c r="K40" s="131">
        <v>0.3</v>
      </c>
      <c r="L40" s="130">
        <v>-0.3</v>
      </c>
      <c r="M40" s="118">
        <v>0</v>
      </c>
      <c r="N40" s="132"/>
      <c r="Q40" s="129" t="s">
        <v>375</v>
      </c>
      <c r="R40" s="118"/>
      <c r="S40" s="131">
        <v>0</v>
      </c>
      <c r="T40" s="131">
        <v>0.3</v>
      </c>
      <c r="U40" s="130">
        <v>-0.3</v>
      </c>
      <c r="V40" s="118">
        <v>0</v>
      </c>
      <c r="X40" s="129" t="s">
        <v>375</v>
      </c>
      <c r="Y40" s="118"/>
      <c r="Z40" s="131">
        <v>0.95</v>
      </c>
      <c r="AA40" s="131">
        <v>0.3</v>
      </c>
      <c r="AB40" s="130">
        <v>0.65</v>
      </c>
      <c r="AC40" s="118">
        <v>316.66666666666703</v>
      </c>
    </row>
    <row r="41" spans="1:29" ht="33" customHeight="1" x14ac:dyDescent="0.3">
      <c r="A41" s="129" t="s">
        <v>376</v>
      </c>
      <c r="B41" s="118"/>
      <c r="C41" s="130">
        <v>2.5099999999999998</v>
      </c>
      <c r="D41" s="131">
        <v>5</v>
      </c>
      <c r="E41" s="130">
        <v>-2.4900000000000002</v>
      </c>
      <c r="F41" s="118">
        <v>50.2</v>
      </c>
      <c r="H41" s="129" t="s">
        <v>376</v>
      </c>
      <c r="I41" s="118"/>
      <c r="J41" s="131">
        <v>0.53</v>
      </c>
      <c r="K41" s="131">
        <v>5</v>
      </c>
      <c r="L41" s="130">
        <v>-4.47</v>
      </c>
      <c r="M41" s="118">
        <v>10.6</v>
      </c>
      <c r="N41" s="132"/>
      <c r="Q41" s="129" t="s">
        <v>376</v>
      </c>
      <c r="R41" s="118"/>
      <c r="S41" s="131">
        <v>1.74</v>
      </c>
      <c r="T41" s="131">
        <v>5</v>
      </c>
      <c r="U41" s="130">
        <v>-3.26</v>
      </c>
      <c r="V41" s="118">
        <v>34.799999999999997</v>
      </c>
      <c r="X41" s="129" t="s">
        <v>376</v>
      </c>
      <c r="Y41" s="118"/>
      <c r="Z41" s="131">
        <v>0.24</v>
      </c>
      <c r="AA41" s="131">
        <v>5</v>
      </c>
      <c r="AB41" s="130">
        <v>-4.76</v>
      </c>
      <c r="AC41" s="118">
        <v>4.8</v>
      </c>
    </row>
    <row r="42" spans="1:29" x14ac:dyDescent="0.3">
      <c r="A42" s="129" t="s">
        <v>377</v>
      </c>
      <c r="B42" s="118"/>
      <c r="C42" s="130">
        <v>0</v>
      </c>
      <c r="D42" s="131">
        <v>4</v>
      </c>
      <c r="E42" s="130">
        <v>-4</v>
      </c>
      <c r="F42" s="118">
        <v>0</v>
      </c>
      <c r="H42" s="129" t="s">
        <v>377</v>
      </c>
      <c r="I42" s="118"/>
      <c r="J42" s="131">
        <v>0</v>
      </c>
      <c r="K42" s="131">
        <v>4</v>
      </c>
      <c r="L42" s="130">
        <v>-4</v>
      </c>
      <c r="M42" s="118">
        <v>0</v>
      </c>
      <c r="N42" s="132"/>
      <c r="Q42" s="129" t="s">
        <v>377</v>
      </c>
      <c r="R42" s="118"/>
      <c r="S42" s="131">
        <v>0</v>
      </c>
      <c r="T42" s="131">
        <v>4</v>
      </c>
      <c r="U42" s="130">
        <v>-4</v>
      </c>
      <c r="V42" s="118">
        <v>0</v>
      </c>
      <c r="X42" s="129" t="s">
        <v>377</v>
      </c>
      <c r="Y42" s="118"/>
      <c r="Z42" s="131">
        <v>0</v>
      </c>
      <c r="AA42" s="131">
        <v>4</v>
      </c>
      <c r="AB42" s="130">
        <v>-4</v>
      </c>
      <c r="AC42" s="118">
        <v>0</v>
      </c>
    </row>
    <row r="43" spans="1:29" ht="33" customHeight="1" x14ac:dyDescent="0.3">
      <c r="A43" s="129" t="s">
        <v>378</v>
      </c>
      <c r="B43" s="118"/>
      <c r="C43" s="130">
        <v>0.06</v>
      </c>
      <c r="D43" s="131">
        <v>2</v>
      </c>
      <c r="E43" s="130">
        <v>-1.94</v>
      </c>
      <c r="F43" s="118">
        <v>3</v>
      </c>
      <c r="H43" s="129" t="s">
        <v>378</v>
      </c>
      <c r="I43" s="118"/>
      <c r="J43" s="131">
        <v>0</v>
      </c>
      <c r="K43" s="131">
        <v>2</v>
      </c>
      <c r="L43" s="130">
        <v>-2</v>
      </c>
      <c r="M43" s="118">
        <v>0</v>
      </c>
      <c r="N43" s="132"/>
      <c r="Q43" s="129" t="s">
        <v>378</v>
      </c>
      <c r="R43" s="118"/>
      <c r="S43" s="131">
        <v>0.06</v>
      </c>
      <c r="T43" s="131">
        <v>2</v>
      </c>
      <c r="U43" s="130">
        <v>-1.94</v>
      </c>
      <c r="V43" s="118">
        <v>3</v>
      </c>
      <c r="X43" s="129" t="s">
        <v>378</v>
      </c>
      <c r="Y43" s="118"/>
      <c r="Z43" s="131">
        <v>0</v>
      </c>
      <c r="AA43" s="131">
        <v>2</v>
      </c>
      <c r="AB43" s="130">
        <v>-2</v>
      </c>
      <c r="AC43" s="118">
        <v>0</v>
      </c>
    </row>
    <row r="44" spans="1:29" ht="33" customHeight="1" x14ac:dyDescent="0.3">
      <c r="A44" s="136"/>
      <c r="B44" s="118"/>
      <c r="C44" s="130"/>
      <c r="D44" s="131"/>
      <c r="E44" s="130"/>
      <c r="F44" s="118"/>
      <c r="H44" s="136"/>
      <c r="I44" s="118"/>
      <c r="J44" s="131"/>
      <c r="K44" s="131"/>
      <c r="L44" s="130"/>
      <c r="M44" s="118"/>
      <c r="N44" s="132"/>
      <c r="Q44" s="136"/>
      <c r="R44" s="118"/>
      <c r="S44" s="131"/>
      <c r="T44" s="131"/>
      <c r="U44" s="130"/>
      <c r="V44" s="118"/>
      <c r="X44" s="129" t="s">
        <v>379</v>
      </c>
      <c r="Y44" s="118"/>
      <c r="Z44" s="131">
        <v>0</v>
      </c>
      <c r="AA44" s="131"/>
      <c r="AB44" s="130"/>
      <c r="AC44" s="118"/>
    </row>
    <row r="45" spans="1:29" s="125" customFormat="1" x14ac:dyDescent="0.3">
      <c r="A45" s="114" t="s">
        <v>380</v>
      </c>
      <c r="B45" s="137"/>
      <c r="C45" s="138">
        <v>1385.38466666667</v>
      </c>
      <c r="D45" s="139">
        <v>2343.5</v>
      </c>
      <c r="E45" s="137"/>
      <c r="F45" s="140"/>
      <c r="H45" s="114" t="s">
        <v>380</v>
      </c>
      <c r="I45" s="137"/>
      <c r="J45" s="138">
        <v>420.45133333333303</v>
      </c>
      <c r="K45" s="139">
        <v>2338.5</v>
      </c>
      <c r="L45" s="137"/>
      <c r="M45" s="140"/>
      <c r="Q45" s="114" t="s">
        <v>380</v>
      </c>
      <c r="R45" s="137"/>
      <c r="S45" s="139">
        <v>687.21333333333303</v>
      </c>
      <c r="T45" s="139">
        <v>2338.5</v>
      </c>
      <c r="U45" s="137"/>
      <c r="V45" s="140"/>
      <c r="X45" s="114" t="s">
        <v>380</v>
      </c>
      <c r="Y45" s="137"/>
      <c r="Z45" s="138">
        <v>277.72000000000003</v>
      </c>
      <c r="AA45" s="139">
        <v>2338.5</v>
      </c>
      <c r="AB45" s="137"/>
      <c r="AC45" s="140"/>
    </row>
    <row r="46" spans="1:29" x14ac:dyDescent="0.3">
      <c r="C46" s="109">
        <v>0</v>
      </c>
      <c r="J46" s="109">
        <v>0</v>
      </c>
      <c r="S46" s="109">
        <v>0</v>
      </c>
      <c r="Z46" s="109">
        <v>0</v>
      </c>
    </row>
    <row r="48" spans="1:29" x14ac:dyDescent="0.3">
      <c r="J48" s="109"/>
    </row>
    <row r="49" spans="9:11" x14ac:dyDescent="0.3">
      <c r="K49" s="109"/>
    </row>
    <row r="51" spans="9:11" x14ac:dyDescent="0.3">
      <c r="I51" s="109"/>
    </row>
  </sheetData>
  <mergeCells count="12">
    <mergeCell ref="B4:B5"/>
    <mergeCell ref="I4:I5"/>
    <mergeCell ref="R4:R5"/>
    <mergeCell ref="Y4:Y5"/>
    <mergeCell ref="A2:F2"/>
    <mergeCell ref="H2:M2"/>
    <mergeCell ref="Q2:V2"/>
    <mergeCell ref="X2:AC2"/>
    <mergeCell ref="A3:F3"/>
    <mergeCell ref="H3:M3"/>
    <mergeCell ref="Q3:V3"/>
    <mergeCell ref="X3:AC3"/>
  </mergeCells>
  <printOptions horizontalCentered="1"/>
  <pageMargins left="0.70833333333333304" right="0.70833333333333304" top="0.74791666666666701" bottom="0.74791666666666701" header="0.511811023622047" footer="0.511811023622047"/>
  <pageSetup paperSize="9" scale="40" orientation="portrait" horizontalDpi="300" verticalDpi="300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215"/>
  <sheetViews>
    <sheetView view="pageBreakPreview" topLeftCell="A115" zoomScale="50" zoomScaleNormal="100" zoomScalePageLayoutView="50" workbookViewId="0">
      <selection activeCell="C109" sqref="C109"/>
    </sheetView>
  </sheetViews>
  <sheetFormatPr defaultColWidth="9.140625" defaultRowHeight="16.5" x14ac:dyDescent="0.3"/>
  <cols>
    <col min="1" max="1" width="33.85546875" style="141" customWidth="1"/>
    <col min="2" max="2" width="8.7109375" style="141" customWidth="1"/>
    <col min="3" max="3" width="43" style="141" customWidth="1"/>
    <col min="4" max="1024" width="9.140625" style="141"/>
  </cols>
  <sheetData>
    <row r="1" spans="1:3" x14ac:dyDescent="0.3">
      <c r="A1" s="142"/>
      <c r="B1" s="142"/>
      <c r="C1" s="143" t="s">
        <v>381</v>
      </c>
    </row>
    <row r="2" spans="1:3" ht="30" customHeight="1" x14ac:dyDescent="0.3">
      <c r="A2" s="189" t="s">
        <v>20</v>
      </c>
      <c r="B2" s="189"/>
      <c r="C2" s="189"/>
    </row>
    <row r="3" spans="1:3" ht="20.25" x14ac:dyDescent="0.3">
      <c r="A3" s="144"/>
      <c r="B3" s="144"/>
      <c r="C3" s="144"/>
    </row>
    <row r="4" spans="1:3" ht="12.75" customHeight="1" x14ac:dyDescent="0.3">
      <c r="A4" s="145" t="s">
        <v>382</v>
      </c>
      <c r="B4" s="146" t="s">
        <v>383</v>
      </c>
      <c r="C4" s="147" t="s">
        <v>384</v>
      </c>
    </row>
    <row r="5" spans="1:3" ht="19.7" customHeight="1" x14ac:dyDescent="0.3">
      <c r="A5" s="188" t="s">
        <v>385</v>
      </c>
      <c r="B5" s="188">
        <v>10</v>
      </c>
      <c r="C5" s="148" t="s">
        <v>39</v>
      </c>
    </row>
    <row r="6" spans="1:3" ht="27.75" customHeight="1" x14ac:dyDescent="0.3">
      <c r="A6" s="188"/>
      <c r="B6" s="188"/>
      <c r="C6" s="148" t="s">
        <v>386</v>
      </c>
    </row>
    <row r="7" spans="1:3" ht="19.7" customHeight="1" x14ac:dyDescent="0.3">
      <c r="A7" s="188" t="s">
        <v>387</v>
      </c>
      <c r="B7" s="188">
        <v>200</v>
      </c>
      <c r="C7" s="148" t="s">
        <v>388</v>
      </c>
    </row>
    <row r="8" spans="1:3" ht="20.25" x14ac:dyDescent="0.3">
      <c r="A8" s="188"/>
      <c r="B8" s="188"/>
      <c r="C8" s="148" t="s">
        <v>389</v>
      </c>
    </row>
    <row r="9" spans="1:3" ht="20.25" x14ac:dyDescent="0.3">
      <c r="A9" s="188"/>
      <c r="B9" s="188"/>
      <c r="C9" s="148" t="s">
        <v>390</v>
      </c>
    </row>
    <row r="10" spans="1:3" ht="20.25" x14ac:dyDescent="0.3">
      <c r="A10" s="188"/>
      <c r="B10" s="188"/>
      <c r="C10" s="148" t="s">
        <v>391</v>
      </c>
    </row>
    <row r="11" spans="1:3" ht="20.25" x14ac:dyDescent="0.3">
      <c r="A11" s="188"/>
      <c r="B11" s="188"/>
      <c r="C11" s="148" t="s">
        <v>392</v>
      </c>
    </row>
    <row r="12" spans="1:3" ht="20.25" x14ac:dyDescent="0.3">
      <c r="A12" s="188"/>
      <c r="B12" s="188"/>
      <c r="C12" s="148" t="s">
        <v>393</v>
      </c>
    </row>
    <row r="13" spans="1:3" ht="20.25" x14ac:dyDescent="0.3">
      <c r="A13" s="188"/>
      <c r="B13" s="188"/>
      <c r="C13" s="148" t="s">
        <v>389</v>
      </c>
    </row>
    <row r="14" spans="1:3" ht="20.25" x14ac:dyDescent="0.3">
      <c r="A14" s="188"/>
      <c r="B14" s="188"/>
      <c r="C14" s="148" t="s">
        <v>394</v>
      </c>
    </row>
    <row r="15" spans="1:3" ht="40.5" x14ac:dyDescent="0.3">
      <c r="A15" s="188"/>
      <c r="B15" s="188"/>
      <c r="C15" s="148" t="s">
        <v>395</v>
      </c>
    </row>
    <row r="16" spans="1:3" ht="20.25" x14ac:dyDescent="0.3">
      <c r="A16" s="188"/>
      <c r="B16" s="188"/>
      <c r="C16" s="148" t="s">
        <v>396</v>
      </c>
    </row>
    <row r="17" spans="1:3" ht="40.5" x14ac:dyDescent="0.3">
      <c r="A17" s="188"/>
      <c r="B17" s="188"/>
      <c r="C17" s="148" t="s">
        <v>397</v>
      </c>
    </row>
    <row r="18" spans="1:3" ht="19.7" customHeight="1" x14ac:dyDescent="0.3">
      <c r="A18" s="188" t="s">
        <v>398</v>
      </c>
      <c r="B18" s="188">
        <v>200</v>
      </c>
      <c r="C18" s="148" t="s">
        <v>399</v>
      </c>
    </row>
    <row r="19" spans="1:3" ht="40.5" x14ac:dyDescent="0.3">
      <c r="A19" s="188"/>
      <c r="B19" s="188"/>
      <c r="C19" s="148" t="s">
        <v>400</v>
      </c>
    </row>
    <row r="20" spans="1:3" ht="20.25" x14ac:dyDescent="0.3">
      <c r="A20" s="188"/>
      <c r="B20" s="188"/>
      <c r="C20" s="148" t="s">
        <v>401</v>
      </c>
    </row>
    <row r="21" spans="1:3" ht="40.5" x14ac:dyDescent="0.3">
      <c r="A21" s="188"/>
      <c r="B21" s="188"/>
      <c r="C21" s="148" t="s">
        <v>402</v>
      </c>
    </row>
    <row r="22" spans="1:3" ht="40.5" x14ac:dyDescent="0.3">
      <c r="A22" s="188"/>
      <c r="B22" s="188"/>
      <c r="C22" s="148" t="s">
        <v>403</v>
      </c>
    </row>
    <row r="23" spans="1:3" ht="20.25" x14ac:dyDescent="0.3">
      <c r="A23" s="188"/>
      <c r="B23" s="188"/>
      <c r="C23" s="148" t="s">
        <v>404</v>
      </c>
    </row>
    <row r="24" spans="1:3" ht="40.5" x14ac:dyDescent="0.3">
      <c r="A24" s="188"/>
      <c r="B24" s="188"/>
      <c r="C24" s="148" t="s">
        <v>405</v>
      </c>
    </row>
    <row r="25" spans="1:3" ht="19.7" customHeight="1" x14ac:dyDescent="0.3">
      <c r="A25" s="188" t="s">
        <v>406</v>
      </c>
      <c r="B25" s="188">
        <v>200</v>
      </c>
      <c r="C25" s="148" t="s">
        <v>407</v>
      </c>
    </row>
    <row r="26" spans="1:3" ht="20.25" x14ac:dyDescent="0.3">
      <c r="A26" s="188"/>
      <c r="B26" s="188"/>
      <c r="C26" s="148" t="s">
        <v>302</v>
      </c>
    </row>
    <row r="27" spans="1:3" ht="20.25" x14ac:dyDescent="0.3">
      <c r="A27" s="188"/>
      <c r="B27" s="188"/>
      <c r="C27" s="148" t="s">
        <v>408</v>
      </c>
    </row>
    <row r="28" spans="1:3" ht="20.25" x14ac:dyDescent="0.3">
      <c r="A28" s="188"/>
      <c r="B28" s="188"/>
      <c r="C28" s="148" t="s">
        <v>409</v>
      </c>
    </row>
    <row r="29" spans="1:3" ht="20.25" x14ac:dyDescent="0.3">
      <c r="A29" s="188"/>
      <c r="B29" s="188"/>
      <c r="C29" s="148" t="s">
        <v>410</v>
      </c>
    </row>
    <row r="30" spans="1:3" ht="20.25" x14ac:dyDescent="0.3">
      <c r="A30" s="188"/>
      <c r="B30" s="188"/>
      <c r="C30" s="148" t="s">
        <v>411</v>
      </c>
    </row>
    <row r="31" spans="1:3" ht="19.7" customHeight="1" x14ac:dyDescent="0.3">
      <c r="A31" s="188" t="s">
        <v>412</v>
      </c>
      <c r="B31" s="188">
        <v>100</v>
      </c>
      <c r="C31" s="148" t="s">
        <v>319</v>
      </c>
    </row>
    <row r="32" spans="1:3" ht="20.25" x14ac:dyDescent="0.3">
      <c r="A32" s="188"/>
      <c r="B32" s="188"/>
      <c r="C32" s="148" t="s">
        <v>413</v>
      </c>
    </row>
    <row r="33" spans="1:3" ht="20.25" x14ac:dyDescent="0.3">
      <c r="A33" s="188"/>
      <c r="B33" s="188"/>
      <c r="C33" s="148" t="s">
        <v>414</v>
      </c>
    </row>
    <row r="34" spans="1:3" ht="20.25" x14ac:dyDescent="0.3">
      <c r="A34" s="188"/>
      <c r="B34" s="188"/>
      <c r="C34" s="148" t="s">
        <v>415</v>
      </c>
    </row>
    <row r="35" spans="1:3" ht="20.25" x14ac:dyDescent="0.3">
      <c r="A35" s="188"/>
      <c r="B35" s="188"/>
      <c r="C35" s="148" t="s">
        <v>101</v>
      </c>
    </row>
    <row r="36" spans="1:3" ht="20.25" x14ac:dyDescent="0.3">
      <c r="A36" s="188"/>
      <c r="B36" s="188"/>
      <c r="C36" s="148" t="s">
        <v>416</v>
      </c>
    </row>
    <row r="37" spans="1:3" ht="20.25" x14ac:dyDescent="0.3">
      <c r="A37" s="188"/>
      <c r="B37" s="188"/>
      <c r="C37" s="148" t="s">
        <v>417</v>
      </c>
    </row>
    <row r="38" spans="1:3" ht="20.25" x14ac:dyDescent="0.3">
      <c r="A38" s="188"/>
      <c r="B38" s="188"/>
      <c r="C38" s="148" t="s">
        <v>102</v>
      </c>
    </row>
    <row r="39" spans="1:3" ht="20.25" x14ac:dyDescent="0.3">
      <c r="A39" s="188"/>
      <c r="B39" s="188"/>
      <c r="C39" s="148" t="s">
        <v>418</v>
      </c>
    </row>
    <row r="40" spans="1:3" ht="20.25" x14ac:dyDescent="0.3">
      <c r="A40" s="188"/>
      <c r="B40" s="188"/>
      <c r="C40" s="148" t="s">
        <v>100</v>
      </c>
    </row>
    <row r="41" spans="1:3" ht="20.25" x14ac:dyDescent="0.3">
      <c r="A41" s="188"/>
      <c r="B41" s="188"/>
      <c r="C41" s="148" t="s">
        <v>104</v>
      </c>
    </row>
    <row r="42" spans="1:3" ht="33" customHeight="1" x14ac:dyDescent="0.3">
      <c r="A42" s="188"/>
      <c r="B42" s="188"/>
      <c r="C42" s="148" t="s">
        <v>108</v>
      </c>
    </row>
    <row r="43" spans="1:3" ht="40.5" x14ac:dyDescent="0.3">
      <c r="A43" s="188"/>
      <c r="B43" s="188"/>
      <c r="C43" s="148" t="s">
        <v>103</v>
      </c>
    </row>
    <row r="44" spans="1:3" ht="60.75" x14ac:dyDescent="0.3">
      <c r="A44" s="188"/>
      <c r="B44" s="188"/>
      <c r="C44" s="148" t="s">
        <v>105</v>
      </c>
    </row>
    <row r="45" spans="1:3" ht="40.5" x14ac:dyDescent="0.3">
      <c r="A45" s="188"/>
      <c r="B45" s="188"/>
      <c r="C45" s="148" t="s">
        <v>106</v>
      </c>
    </row>
    <row r="46" spans="1:3" ht="40.5" x14ac:dyDescent="0.3">
      <c r="A46" s="188"/>
      <c r="B46" s="188"/>
      <c r="C46" s="148" t="s">
        <v>419</v>
      </c>
    </row>
    <row r="47" spans="1:3" ht="32.25" customHeight="1" x14ac:dyDescent="0.3">
      <c r="A47" s="188"/>
      <c r="B47" s="188"/>
      <c r="C47" s="148" t="s">
        <v>420</v>
      </c>
    </row>
    <row r="48" spans="1:3" ht="20.25" x14ac:dyDescent="0.3">
      <c r="A48" s="188"/>
      <c r="B48" s="188"/>
      <c r="C48" s="148" t="s">
        <v>421</v>
      </c>
    </row>
    <row r="49" spans="1:3" ht="20.25" x14ac:dyDescent="0.3">
      <c r="A49" s="188"/>
      <c r="B49" s="188"/>
      <c r="C49" s="148" t="s">
        <v>422</v>
      </c>
    </row>
    <row r="50" spans="1:3" ht="20.25" x14ac:dyDescent="0.3">
      <c r="A50" s="188"/>
      <c r="B50" s="188"/>
      <c r="C50" s="148" t="s">
        <v>423</v>
      </c>
    </row>
    <row r="51" spans="1:3" ht="20.25" x14ac:dyDescent="0.3">
      <c r="A51" s="188"/>
      <c r="B51" s="188"/>
      <c r="C51" s="148" t="s">
        <v>424</v>
      </c>
    </row>
    <row r="52" spans="1:3" ht="44.85" customHeight="1" x14ac:dyDescent="0.3">
      <c r="A52" s="188" t="s">
        <v>425</v>
      </c>
      <c r="B52" s="188">
        <v>250</v>
      </c>
      <c r="C52" s="148" t="s">
        <v>426</v>
      </c>
    </row>
    <row r="53" spans="1:3" ht="40.5" x14ac:dyDescent="0.3">
      <c r="A53" s="188"/>
      <c r="B53" s="188"/>
      <c r="C53" s="148" t="s">
        <v>427</v>
      </c>
    </row>
    <row r="54" spans="1:3" ht="40.5" x14ac:dyDescent="0.3">
      <c r="A54" s="188"/>
      <c r="B54" s="188"/>
      <c r="C54" s="148" t="s">
        <v>428</v>
      </c>
    </row>
    <row r="55" spans="1:3" ht="60.75" x14ac:dyDescent="0.3">
      <c r="A55" s="188"/>
      <c r="B55" s="188"/>
      <c r="C55" s="148" t="s">
        <v>429</v>
      </c>
    </row>
    <row r="56" spans="1:3" ht="40.5" x14ac:dyDescent="0.3">
      <c r="A56" s="188"/>
      <c r="B56" s="188"/>
      <c r="C56" s="148" t="s">
        <v>430</v>
      </c>
    </row>
    <row r="57" spans="1:3" ht="40.5" x14ac:dyDescent="0.3">
      <c r="A57" s="188"/>
      <c r="B57" s="188"/>
      <c r="C57" s="148" t="s">
        <v>431</v>
      </c>
    </row>
    <row r="58" spans="1:3" ht="40.5" x14ac:dyDescent="0.3">
      <c r="A58" s="188"/>
      <c r="B58" s="188"/>
      <c r="C58" s="148" t="s">
        <v>432</v>
      </c>
    </row>
    <row r="59" spans="1:3" ht="40.5" x14ac:dyDescent="0.3">
      <c r="A59" s="188"/>
      <c r="B59" s="188"/>
      <c r="C59" s="148" t="s">
        <v>433</v>
      </c>
    </row>
    <row r="60" spans="1:3" ht="40.5" x14ac:dyDescent="0.3">
      <c r="A60" s="188"/>
      <c r="B60" s="188"/>
      <c r="C60" s="148" t="s">
        <v>434</v>
      </c>
    </row>
    <row r="61" spans="1:3" ht="44.85" customHeight="1" x14ac:dyDescent="0.3">
      <c r="A61" s="188" t="s">
        <v>435</v>
      </c>
      <c r="B61" s="188">
        <v>250</v>
      </c>
      <c r="C61" s="148" t="s">
        <v>436</v>
      </c>
    </row>
    <row r="62" spans="1:3" ht="40.5" x14ac:dyDescent="0.3">
      <c r="A62" s="188"/>
      <c r="B62" s="188"/>
      <c r="C62" s="148" t="s">
        <v>437</v>
      </c>
    </row>
    <row r="63" spans="1:3" ht="40.5" x14ac:dyDescent="0.3">
      <c r="A63" s="188"/>
      <c r="B63" s="188"/>
      <c r="C63" s="148" t="s">
        <v>438</v>
      </c>
    </row>
    <row r="64" spans="1:3" ht="40.5" x14ac:dyDescent="0.3">
      <c r="A64" s="188"/>
      <c r="B64" s="188"/>
      <c r="C64" s="148" t="s">
        <v>439</v>
      </c>
    </row>
    <row r="65" spans="1:3" ht="40.5" x14ac:dyDescent="0.3">
      <c r="A65" s="188"/>
      <c r="B65" s="188"/>
      <c r="C65" s="148" t="s">
        <v>440</v>
      </c>
    </row>
    <row r="66" spans="1:3" ht="40.5" x14ac:dyDescent="0.3">
      <c r="A66" s="188"/>
      <c r="B66" s="188"/>
      <c r="C66" s="148" t="s">
        <v>441</v>
      </c>
    </row>
    <row r="67" spans="1:3" ht="29.85" customHeight="1" x14ac:dyDescent="0.3">
      <c r="A67" s="188" t="s">
        <v>442</v>
      </c>
      <c r="B67" s="188">
        <v>100</v>
      </c>
      <c r="C67" s="148" t="s">
        <v>443</v>
      </c>
    </row>
    <row r="68" spans="1:3" ht="20.25" x14ac:dyDescent="0.3">
      <c r="A68" s="188"/>
      <c r="B68" s="188"/>
      <c r="C68" s="148" t="s">
        <v>222</v>
      </c>
    </row>
    <row r="69" spans="1:3" ht="20.25" x14ac:dyDescent="0.3">
      <c r="A69" s="188"/>
      <c r="B69" s="188"/>
      <c r="C69" s="148" t="s">
        <v>444</v>
      </c>
    </row>
    <row r="70" spans="1:3" ht="20.25" x14ac:dyDescent="0.3">
      <c r="A70" s="188"/>
      <c r="B70" s="188"/>
      <c r="C70" s="148" t="s">
        <v>445</v>
      </c>
    </row>
    <row r="71" spans="1:3" ht="20.25" x14ac:dyDescent="0.3">
      <c r="A71" s="188"/>
      <c r="B71" s="188"/>
      <c r="C71" s="148" t="s">
        <v>446</v>
      </c>
    </row>
    <row r="72" spans="1:3" ht="20.25" x14ac:dyDescent="0.3">
      <c r="A72" s="188"/>
      <c r="B72" s="188"/>
      <c r="C72" s="148" t="s">
        <v>447</v>
      </c>
    </row>
    <row r="73" spans="1:3" ht="20.25" x14ac:dyDescent="0.3">
      <c r="A73" s="188"/>
      <c r="B73" s="188"/>
      <c r="C73" s="148" t="s">
        <v>448</v>
      </c>
    </row>
    <row r="74" spans="1:3" ht="29.85" customHeight="1" x14ac:dyDescent="0.3">
      <c r="A74" s="188" t="s">
        <v>449</v>
      </c>
      <c r="B74" s="188">
        <v>100</v>
      </c>
      <c r="C74" s="148" t="s">
        <v>450</v>
      </c>
    </row>
    <row r="75" spans="1:3" ht="20.25" x14ac:dyDescent="0.3">
      <c r="A75" s="188"/>
      <c r="B75" s="188"/>
      <c r="C75" s="148" t="s">
        <v>451</v>
      </c>
    </row>
    <row r="76" spans="1:3" ht="20.25" x14ac:dyDescent="0.3">
      <c r="A76" s="188"/>
      <c r="B76" s="188"/>
      <c r="C76" s="148" t="s">
        <v>452</v>
      </c>
    </row>
    <row r="77" spans="1:3" ht="20.25" x14ac:dyDescent="0.3">
      <c r="A77" s="188"/>
      <c r="B77" s="188"/>
      <c r="C77" s="148" t="s">
        <v>301</v>
      </c>
    </row>
    <row r="78" spans="1:3" ht="20.25" x14ac:dyDescent="0.3">
      <c r="A78" s="188"/>
      <c r="B78" s="188"/>
      <c r="C78" s="148" t="s">
        <v>453</v>
      </c>
    </row>
    <row r="79" spans="1:3" ht="40.5" x14ac:dyDescent="0.3">
      <c r="A79" s="188"/>
      <c r="B79" s="188"/>
      <c r="C79" s="148" t="s">
        <v>454</v>
      </c>
    </row>
    <row r="80" spans="1:3" ht="19.7" customHeight="1" x14ac:dyDescent="0.3">
      <c r="A80" s="188" t="s">
        <v>455</v>
      </c>
      <c r="B80" s="188">
        <v>280</v>
      </c>
      <c r="C80" s="148" t="s">
        <v>456</v>
      </c>
    </row>
    <row r="81" spans="1:3" ht="20.25" x14ac:dyDescent="0.3">
      <c r="A81" s="188"/>
      <c r="B81" s="188"/>
      <c r="C81" s="148" t="s">
        <v>457</v>
      </c>
    </row>
    <row r="82" spans="1:3" ht="20.25" x14ac:dyDescent="0.3">
      <c r="A82" s="188"/>
      <c r="B82" s="188"/>
      <c r="C82" s="148" t="s">
        <v>458</v>
      </c>
    </row>
    <row r="83" spans="1:3" ht="19.7" customHeight="1" x14ac:dyDescent="0.3">
      <c r="A83" s="188" t="s">
        <v>459</v>
      </c>
      <c r="B83" s="188">
        <v>100</v>
      </c>
      <c r="C83" s="148" t="s">
        <v>460</v>
      </c>
    </row>
    <row r="84" spans="1:3" ht="33" customHeight="1" x14ac:dyDescent="0.3">
      <c r="A84" s="188"/>
      <c r="B84" s="188"/>
      <c r="C84" s="148" t="s">
        <v>461</v>
      </c>
    </row>
    <row r="85" spans="1:3" ht="20.25" x14ac:dyDescent="0.3">
      <c r="A85" s="188"/>
      <c r="B85" s="188"/>
      <c r="C85" s="148" t="s">
        <v>462</v>
      </c>
    </row>
    <row r="86" spans="1:3" ht="40.5" x14ac:dyDescent="0.3">
      <c r="A86" s="188"/>
      <c r="B86" s="188"/>
      <c r="C86" s="148" t="s">
        <v>463</v>
      </c>
    </row>
    <row r="87" spans="1:3" ht="20.25" x14ac:dyDescent="0.3">
      <c r="A87" s="188"/>
      <c r="B87" s="188"/>
      <c r="C87" s="148" t="s">
        <v>124</v>
      </c>
    </row>
    <row r="88" spans="1:3" ht="20.25" x14ac:dyDescent="0.3">
      <c r="A88" s="188"/>
      <c r="B88" s="188"/>
      <c r="C88" s="148" t="s">
        <v>464</v>
      </c>
    </row>
    <row r="89" spans="1:3" ht="34.5" customHeight="1" x14ac:dyDescent="0.3">
      <c r="A89" s="188" t="s">
        <v>465</v>
      </c>
      <c r="B89" s="188">
        <v>100</v>
      </c>
      <c r="C89" s="148" t="s">
        <v>466</v>
      </c>
    </row>
    <row r="90" spans="1:3" ht="20.25" x14ac:dyDescent="0.3">
      <c r="A90" s="188"/>
      <c r="B90" s="188"/>
      <c r="C90" s="148" t="s">
        <v>467</v>
      </c>
    </row>
    <row r="91" spans="1:3" ht="20.25" x14ac:dyDescent="0.3">
      <c r="A91" s="188"/>
      <c r="B91" s="188"/>
      <c r="C91" s="148" t="s">
        <v>81</v>
      </c>
    </row>
    <row r="92" spans="1:3" ht="40.5" x14ac:dyDescent="0.3">
      <c r="A92" s="188"/>
      <c r="B92" s="188"/>
      <c r="C92" s="148" t="s">
        <v>468</v>
      </c>
    </row>
    <row r="93" spans="1:3" ht="40.5" x14ac:dyDescent="0.3">
      <c r="A93" s="188"/>
      <c r="B93" s="188"/>
      <c r="C93" s="148" t="s">
        <v>469</v>
      </c>
    </row>
    <row r="94" spans="1:3" ht="19.7" customHeight="1" x14ac:dyDescent="0.3">
      <c r="A94" s="188" t="s">
        <v>470</v>
      </c>
      <c r="B94" s="188">
        <v>280</v>
      </c>
      <c r="C94" s="148" t="s">
        <v>471</v>
      </c>
    </row>
    <row r="95" spans="1:3" ht="20.25" x14ac:dyDescent="0.3">
      <c r="A95" s="188"/>
      <c r="B95" s="188"/>
      <c r="C95" s="148" t="s">
        <v>472</v>
      </c>
    </row>
    <row r="96" spans="1:3" ht="40.5" x14ac:dyDescent="0.3">
      <c r="A96" s="188"/>
      <c r="B96" s="188"/>
      <c r="C96" s="148" t="s">
        <v>473</v>
      </c>
    </row>
    <row r="97" spans="1:3" ht="20.25" x14ac:dyDescent="0.3">
      <c r="A97" s="188"/>
      <c r="B97" s="188"/>
      <c r="C97" s="148" t="s">
        <v>474</v>
      </c>
    </row>
    <row r="98" spans="1:3" ht="20.25" x14ac:dyDescent="0.3">
      <c r="A98" s="188"/>
      <c r="B98" s="188"/>
      <c r="C98" s="148" t="s">
        <v>475</v>
      </c>
    </row>
    <row r="99" spans="1:3" ht="20.25" x14ac:dyDescent="0.3">
      <c r="A99" s="188"/>
      <c r="B99" s="188"/>
      <c r="C99" s="148" t="s">
        <v>476</v>
      </c>
    </row>
    <row r="100" spans="1:3" ht="29.85" customHeight="1" x14ac:dyDescent="0.3">
      <c r="A100" s="188" t="s">
        <v>477</v>
      </c>
      <c r="B100" s="188">
        <v>100</v>
      </c>
      <c r="C100" s="148" t="s">
        <v>478</v>
      </c>
    </row>
    <row r="101" spans="1:3" ht="20.25" x14ac:dyDescent="0.3">
      <c r="A101" s="188"/>
      <c r="B101" s="188"/>
      <c r="C101" s="148" t="s">
        <v>479</v>
      </c>
    </row>
    <row r="102" spans="1:3" ht="20.25" x14ac:dyDescent="0.3">
      <c r="A102" s="188"/>
      <c r="B102" s="188"/>
      <c r="C102" s="148" t="s">
        <v>480</v>
      </c>
    </row>
    <row r="103" spans="1:3" ht="20.25" x14ac:dyDescent="0.3">
      <c r="A103" s="188"/>
      <c r="B103" s="188"/>
      <c r="C103" s="148" t="s">
        <v>481</v>
      </c>
    </row>
    <row r="104" spans="1:3" ht="29.85" customHeight="1" x14ac:dyDescent="0.3">
      <c r="A104" s="188" t="s">
        <v>482</v>
      </c>
      <c r="B104" s="188">
        <v>100</v>
      </c>
      <c r="C104" s="148" t="s">
        <v>483</v>
      </c>
    </row>
    <row r="105" spans="1:3" ht="20.25" x14ac:dyDescent="0.3">
      <c r="A105" s="188"/>
      <c r="B105" s="188"/>
      <c r="C105" s="148" t="s">
        <v>322</v>
      </c>
    </row>
    <row r="106" spans="1:3" ht="40.5" x14ac:dyDescent="0.3">
      <c r="A106" s="188"/>
      <c r="B106" s="188"/>
      <c r="C106" s="148" t="s">
        <v>484</v>
      </c>
    </row>
    <row r="107" spans="1:3" ht="20.25" x14ac:dyDescent="0.3">
      <c r="A107" s="188"/>
      <c r="B107" s="188"/>
      <c r="C107" s="148" t="s">
        <v>485</v>
      </c>
    </row>
    <row r="108" spans="1:3" ht="20.25" x14ac:dyDescent="0.3">
      <c r="A108" s="188"/>
      <c r="B108" s="188"/>
      <c r="C108" s="148" t="s">
        <v>486</v>
      </c>
    </row>
    <row r="109" spans="1:3" ht="19.7" customHeight="1" x14ac:dyDescent="0.3">
      <c r="A109" s="188" t="s">
        <v>487</v>
      </c>
      <c r="B109" s="188">
        <v>180</v>
      </c>
      <c r="C109" s="148" t="s">
        <v>488</v>
      </c>
    </row>
    <row r="110" spans="1:3" ht="20.25" x14ac:dyDescent="0.3">
      <c r="A110" s="188"/>
      <c r="B110" s="188"/>
      <c r="C110" s="148" t="s">
        <v>87</v>
      </c>
    </row>
    <row r="111" spans="1:3" ht="20.25" x14ac:dyDescent="0.3">
      <c r="A111" s="188"/>
      <c r="B111" s="188"/>
      <c r="C111" s="148" t="s">
        <v>489</v>
      </c>
    </row>
    <row r="112" spans="1:3" ht="20.25" x14ac:dyDescent="0.3">
      <c r="A112" s="188"/>
      <c r="B112" s="188"/>
      <c r="C112" s="148" t="s">
        <v>490</v>
      </c>
    </row>
    <row r="113" spans="1:3" ht="20.25" x14ac:dyDescent="0.3">
      <c r="A113" s="188"/>
      <c r="B113" s="188"/>
      <c r="C113" s="148" t="s">
        <v>491</v>
      </c>
    </row>
    <row r="114" spans="1:3" ht="20.25" x14ac:dyDescent="0.3">
      <c r="A114" s="188"/>
      <c r="B114" s="188"/>
      <c r="C114" s="148" t="s">
        <v>88</v>
      </c>
    </row>
    <row r="115" spans="1:3" ht="20.25" x14ac:dyDescent="0.3">
      <c r="A115" s="188"/>
      <c r="B115" s="188"/>
      <c r="C115" s="148" t="s">
        <v>492</v>
      </c>
    </row>
    <row r="116" spans="1:3" ht="20.25" x14ac:dyDescent="0.3">
      <c r="A116" s="188"/>
      <c r="B116" s="188"/>
      <c r="C116" s="148" t="s">
        <v>493</v>
      </c>
    </row>
    <row r="117" spans="1:3" ht="20.25" x14ac:dyDescent="0.3">
      <c r="A117" s="188"/>
      <c r="B117" s="188"/>
      <c r="C117" s="148" t="s">
        <v>494</v>
      </c>
    </row>
    <row r="118" spans="1:3" ht="19.7" customHeight="1" x14ac:dyDescent="0.3">
      <c r="A118" s="188" t="s">
        <v>495</v>
      </c>
      <c r="B118" s="188">
        <v>180</v>
      </c>
      <c r="C118" s="148" t="s">
        <v>496</v>
      </c>
    </row>
    <row r="119" spans="1:3" ht="20.25" x14ac:dyDescent="0.3">
      <c r="A119" s="188"/>
      <c r="B119" s="188"/>
      <c r="C119" s="148" t="s">
        <v>497</v>
      </c>
    </row>
    <row r="120" spans="1:3" ht="20.25" x14ac:dyDescent="0.3">
      <c r="A120" s="188"/>
      <c r="B120" s="188"/>
      <c r="C120" s="148" t="s">
        <v>89</v>
      </c>
    </row>
    <row r="121" spans="1:3" ht="40.5" x14ac:dyDescent="0.3">
      <c r="A121" s="188"/>
      <c r="B121" s="188"/>
      <c r="C121" s="148" t="s">
        <v>498</v>
      </c>
    </row>
    <row r="122" spans="1:3" ht="20.25" x14ac:dyDescent="0.3">
      <c r="A122" s="188"/>
      <c r="B122" s="188"/>
      <c r="C122" s="148" t="s">
        <v>499</v>
      </c>
    </row>
    <row r="123" spans="1:3" ht="20.25" x14ac:dyDescent="0.3">
      <c r="A123" s="188"/>
      <c r="B123" s="188"/>
      <c r="C123" s="148" t="s">
        <v>500</v>
      </c>
    </row>
    <row r="124" spans="1:3" ht="19.7" customHeight="1" x14ac:dyDescent="0.3">
      <c r="A124" s="188" t="s">
        <v>501</v>
      </c>
      <c r="B124" s="188">
        <v>180</v>
      </c>
      <c r="C124" s="148" t="s">
        <v>308</v>
      </c>
    </row>
    <row r="125" spans="1:3" ht="20.25" x14ac:dyDescent="0.3">
      <c r="A125" s="188"/>
      <c r="B125" s="188"/>
      <c r="C125" s="148" t="s">
        <v>502</v>
      </c>
    </row>
    <row r="126" spans="1:3" ht="33" customHeight="1" x14ac:dyDescent="0.3">
      <c r="A126" s="188"/>
      <c r="B126" s="188"/>
      <c r="C126" s="148" t="s">
        <v>86</v>
      </c>
    </row>
    <row r="127" spans="1:3" ht="40.5" x14ac:dyDescent="0.3">
      <c r="A127" s="188"/>
      <c r="B127" s="188"/>
      <c r="C127" s="148" t="s">
        <v>503</v>
      </c>
    </row>
    <row r="128" spans="1:3" ht="20.25" x14ac:dyDescent="0.3">
      <c r="A128" s="188"/>
      <c r="B128" s="188"/>
      <c r="C128" s="148" t="s">
        <v>504</v>
      </c>
    </row>
    <row r="129" spans="1:3" ht="19.7" customHeight="1" x14ac:dyDescent="0.3">
      <c r="A129" s="188" t="s">
        <v>505</v>
      </c>
      <c r="B129" s="188" t="s">
        <v>506</v>
      </c>
      <c r="C129" s="148" t="s">
        <v>507</v>
      </c>
    </row>
    <row r="130" spans="1:3" ht="40.5" x14ac:dyDescent="0.3">
      <c r="A130" s="188"/>
      <c r="B130" s="188"/>
      <c r="C130" s="148" t="s">
        <v>508</v>
      </c>
    </row>
    <row r="131" spans="1:3" ht="32.25" customHeight="1" x14ac:dyDescent="0.3">
      <c r="A131" s="188"/>
      <c r="B131" s="188"/>
      <c r="C131" s="148" t="s">
        <v>509</v>
      </c>
    </row>
    <row r="132" spans="1:3" ht="20.25" x14ac:dyDescent="0.3">
      <c r="A132" s="188"/>
      <c r="B132" s="188"/>
      <c r="C132" s="148" t="s">
        <v>510</v>
      </c>
    </row>
    <row r="133" spans="1:3" ht="20.25" x14ac:dyDescent="0.3">
      <c r="A133" s="188"/>
      <c r="B133" s="188"/>
      <c r="C133" s="148" t="s">
        <v>511</v>
      </c>
    </row>
    <row r="134" spans="1:3" ht="19.7" customHeight="1" x14ac:dyDescent="0.3">
      <c r="A134" s="188" t="s">
        <v>512</v>
      </c>
      <c r="B134" s="188" t="s">
        <v>506</v>
      </c>
      <c r="C134" s="148" t="s">
        <v>202</v>
      </c>
    </row>
    <row r="135" spans="1:3" ht="20.25" x14ac:dyDescent="0.3">
      <c r="A135" s="188"/>
      <c r="B135" s="188"/>
      <c r="C135" s="148" t="s">
        <v>513</v>
      </c>
    </row>
    <row r="136" spans="1:3" ht="20.25" x14ac:dyDescent="0.3">
      <c r="A136" s="188"/>
      <c r="B136" s="188"/>
      <c r="C136" s="148" t="s">
        <v>514</v>
      </c>
    </row>
    <row r="137" spans="1:3" ht="20.25" x14ac:dyDescent="0.3">
      <c r="A137" s="188"/>
      <c r="B137" s="188"/>
      <c r="C137" s="148" t="s">
        <v>515</v>
      </c>
    </row>
    <row r="138" spans="1:3" ht="20.25" x14ac:dyDescent="0.3">
      <c r="A138" s="188"/>
      <c r="B138" s="188"/>
      <c r="C138" s="148" t="s">
        <v>516</v>
      </c>
    </row>
    <row r="139" spans="1:3" ht="20.25" x14ac:dyDescent="0.3">
      <c r="A139" s="188"/>
      <c r="B139" s="188"/>
      <c r="C139" s="148" t="s">
        <v>517</v>
      </c>
    </row>
    <row r="140" spans="1:3" ht="29.85" customHeight="1" x14ac:dyDescent="0.3">
      <c r="A140" s="188" t="s">
        <v>518</v>
      </c>
      <c r="B140" s="188" t="s">
        <v>506</v>
      </c>
      <c r="C140" s="148" t="s">
        <v>519</v>
      </c>
    </row>
    <row r="141" spans="1:3" ht="20.25" x14ac:dyDescent="0.3">
      <c r="A141" s="188"/>
      <c r="B141" s="188"/>
      <c r="C141" s="148" t="s">
        <v>520</v>
      </c>
    </row>
    <row r="142" spans="1:3" ht="20.25" x14ac:dyDescent="0.3">
      <c r="A142" s="188"/>
      <c r="B142" s="188"/>
      <c r="C142" s="148" t="s">
        <v>521</v>
      </c>
    </row>
    <row r="143" spans="1:3" ht="40.5" x14ac:dyDescent="0.3">
      <c r="A143" s="188"/>
      <c r="B143" s="188"/>
      <c r="C143" s="148" t="s">
        <v>522</v>
      </c>
    </row>
    <row r="144" spans="1:3" ht="20.25" x14ac:dyDescent="0.3">
      <c r="A144" s="188"/>
      <c r="B144" s="188"/>
      <c r="C144" s="148" t="s">
        <v>523</v>
      </c>
    </row>
    <row r="145" spans="1:3" ht="20.25" x14ac:dyDescent="0.3">
      <c r="A145" s="188"/>
      <c r="B145" s="188"/>
      <c r="C145" s="148" t="s">
        <v>516</v>
      </c>
    </row>
    <row r="146" spans="1:3" ht="20.25" x14ac:dyDescent="0.3">
      <c r="A146" s="188"/>
      <c r="B146" s="188"/>
      <c r="C146" s="148" t="s">
        <v>517</v>
      </c>
    </row>
    <row r="147" spans="1:3" ht="20.25" x14ac:dyDescent="0.3">
      <c r="A147" s="188"/>
      <c r="B147" s="188"/>
      <c r="C147" s="148" t="s">
        <v>131</v>
      </c>
    </row>
    <row r="148" spans="1:3" ht="20.25" x14ac:dyDescent="0.3">
      <c r="A148" s="188"/>
      <c r="B148" s="188"/>
      <c r="C148" s="148" t="s">
        <v>524</v>
      </c>
    </row>
    <row r="149" spans="1:3" ht="20.25" x14ac:dyDescent="0.3">
      <c r="A149" s="188"/>
      <c r="B149" s="188"/>
      <c r="C149" s="148" t="s">
        <v>525</v>
      </c>
    </row>
    <row r="150" spans="1:3" ht="44.85" customHeight="1" x14ac:dyDescent="0.3">
      <c r="A150" s="188" t="s">
        <v>526</v>
      </c>
      <c r="B150" s="188">
        <v>30</v>
      </c>
      <c r="C150" s="148" t="s">
        <v>527</v>
      </c>
    </row>
    <row r="151" spans="1:3" ht="20.25" x14ac:dyDescent="0.3">
      <c r="A151" s="188"/>
      <c r="B151" s="188"/>
      <c r="C151" s="148" t="s">
        <v>59</v>
      </c>
    </row>
    <row r="152" spans="1:3" ht="20.25" x14ac:dyDescent="0.3">
      <c r="A152" s="188"/>
      <c r="B152" s="188"/>
      <c r="C152" s="148" t="s">
        <v>361</v>
      </c>
    </row>
    <row r="153" spans="1:3" ht="20.25" x14ac:dyDescent="0.3">
      <c r="A153" s="188"/>
      <c r="B153" s="188"/>
      <c r="C153" s="148" t="s">
        <v>70</v>
      </c>
    </row>
    <row r="154" spans="1:3" ht="20.25" x14ac:dyDescent="0.3">
      <c r="A154" s="188"/>
      <c r="B154" s="188"/>
      <c r="C154" s="148" t="s">
        <v>528</v>
      </c>
    </row>
    <row r="155" spans="1:3" ht="20.25" x14ac:dyDescent="0.3">
      <c r="A155" s="188"/>
      <c r="B155" s="188"/>
      <c r="C155" s="148" t="s">
        <v>529</v>
      </c>
    </row>
    <row r="156" spans="1:3" ht="20.25" x14ac:dyDescent="0.3">
      <c r="A156" s="188"/>
      <c r="B156" s="188"/>
      <c r="C156" s="148" t="s">
        <v>530</v>
      </c>
    </row>
    <row r="157" spans="1:3" ht="40.5" x14ac:dyDescent="0.3">
      <c r="A157" s="188"/>
      <c r="B157" s="188"/>
      <c r="C157" s="148" t="s">
        <v>531</v>
      </c>
    </row>
    <row r="158" spans="1:3" ht="20.25" x14ac:dyDescent="0.3">
      <c r="A158" s="188"/>
      <c r="B158" s="188"/>
      <c r="C158" s="148" t="s">
        <v>532</v>
      </c>
    </row>
    <row r="159" spans="1:3" ht="20.25" x14ac:dyDescent="0.3">
      <c r="A159" s="188"/>
      <c r="B159" s="188"/>
      <c r="C159" s="148" t="s">
        <v>533</v>
      </c>
    </row>
    <row r="160" spans="1:3" ht="19.7" customHeight="1" x14ac:dyDescent="0.3">
      <c r="A160" s="188" t="s">
        <v>534</v>
      </c>
      <c r="B160" s="188">
        <v>100</v>
      </c>
      <c r="C160" s="148" t="s">
        <v>95</v>
      </c>
    </row>
    <row r="161" spans="1:3" ht="20.25" x14ac:dyDescent="0.3">
      <c r="A161" s="188"/>
      <c r="B161" s="188"/>
      <c r="C161" s="148" t="s">
        <v>96</v>
      </c>
    </row>
    <row r="162" spans="1:3" ht="20.25" x14ac:dyDescent="0.3">
      <c r="A162" s="188"/>
      <c r="B162" s="188"/>
      <c r="C162" s="148" t="s">
        <v>98</v>
      </c>
    </row>
    <row r="163" spans="1:3" ht="20.25" x14ac:dyDescent="0.3">
      <c r="A163" s="188"/>
      <c r="B163" s="188"/>
      <c r="C163" s="148" t="s">
        <v>97</v>
      </c>
    </row>
    <row r="164" spans="1:3" ht="20.25" x14ac:dyDescent="0.3">
      <c r="A164" s="188"/>
      <c r="B164" s="188"/>
      <c r="C164" s="148" t="s">
        <v>147</v>
      </c>
    </row>
    <row r="165" spans="1:3" ht="13.5" customHeight="1" x14ac:dyDescent="0.3">
      <c r="A165" s="188"/>
      <c r="B165" s="188"/>
      <c r="C165" s="148" t="s">
        <v>535</v>
      </c>
    </row>
    <row r="166" spans="1:3" ht="19.7" customHeight="1" x14ac:dyDescent="0.3">
      <c r="A166" s="188" t="s">
        <v>536</v>
      </c>
      <c r="B166" s="188">
        <v>15</v>
      </c>
      <c r="C166" s="148" t="s">
        <v>537</v>
      </c>
    </row>
    <row r="167" spans="1:3" ht="20.25" x14ac:dyDescent="0.3">
      <c r="A167" s="188"/>
      <c r="B167" s="188"/>
      <c r="C167" s="148" t="s">
        <v>538</v>
      </c>
    </row>
    <row r="168" spans="1:3" ht="20.25" x14ac:dyDescent="0.3">
      <c r="A168" s="188"/>
      <c r="B168" s="188"/>
      <c r="C168" s="148" t="s">
        <v>94</v>
      </c>
    </row>
    <row r="169" spans="1:3" ht="13.5" customHeight="1" x14ac:dyDescent="0.3"/>
    <row r="172" spans="1:3" ht="32.25" customHeight="1" x14ac:dyDescent="0.3"/>
    <row r="174" spans="1:3" ht="49.5" customHeight="1" x14ac:dyDescent="0.3"/>
    <row r="189" ht="33" customHeight="1" x14ac:dyDescent="0.3"/>
    <row r="214" ht="62.25" customHeight="1" x14ac:dyDescent="0.3"/>
    <row r="215" ht="16.5" customHeight="1" x14ac:dyDescent="0.3"/>
  </sheetData>
  <mergeCells count="49">
    <mergeCell ref="A2:C2"/>
    <mergeCell ref="A5:A6"/>
    <mergeCell ref="B5:B6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1:A66"/>
    <mergeCell ref="B61:B66"/>
    <mergeCell ref="A67:A73"/>
    <mergeCell ref="B67:B7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134:A139"/>
    <mergeCell ref="B134:B139"/>
    <mergeCell ref="A166:A168"/>
    <mergeCell ref="B166:B168"/>
    <mergeCell ref="A140:A149"/>
    <mergeCell ref="B140:B149"/>
    <mergeCell ref="A150:A159"/>
    <mergeCell ref="B150:B159"/>
    <mergeCell ref="A160:A165"/>
    <mergeCell ref="B160:B165"/>
  </mergeCell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63" orientation="portrait" horizontalDpi="300" verticalDpi="300" r:id="rId1"/>
  <rowBreaks count="3" manualBreakCount="3">
    <brk id="60" max="16383" man="1"/>
    <brk id="117" max="16383" man="1"/>
    <brk id="17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67"/>
  <sheetViews>
    <sheetView view="pageBreakPreview" zoomScaleNormal="100" workbookViewId="0"/>
  </sheetViews>
  <sheetFormatPr defaultColWidth="9.140625" defaultRowHeight="15" x14ac:dyDescent="0.25"/>
  <cols>
    <col min="1" max="1" width="27.28515625" style="149" customWidth="1"/>
    <col min="2" max="2" width="9.140625" style="149"/>
    <col min="3" max="3" width="28.5703125" style="149" customWidth="1"/>
    <col min="4" max="4" width="25.28515625" style="149" customWidth="1"/>
    <col min="5" max="1024" width="9.140625" style="150"/>
  </cols>
  <sheetData>
    <row r="1" spans="1:4" ht="16.5" x14ac:dyDescent="0.25">
      <c r="A1" s="151" t="s">
        <v>539</v>
      </c>
      <c r="B1" s="151" t="s">
        <v>540</v>
      </c>
      <c r="C1" s="152" t="s">
        <v>541</v>
      </c>
      <c r="D1" s="152" t="s">
        <v>542</v>
      </c>
    </row>
    <row r="2" spans="1:4" ht="16.5" x14ac:dyDescent="0.25">
      <c r="A2" s="153" t="s">
        <v>543</v>
      </c>
      <c r="B2" s="153" t="s">
        <v>544</v>
      </c>
      <c r="C2" s="154">
        <v>121.71</v>
      </c>
      <c r="D2" s="154" t="s">
        <v>545</v>
      </c>
    </row>
    <row r="3" spans="1:4" ht="16.5" x14ac:dyDescent="0.25">
      <c r="A3" s="153" t="s">
        <v>546</v>
      </c>
      <c r="B3" s="153" t="s">
        <v>544</v>
      </c>
      <c r="C3" s="154">
        <v>109.21</v>
      </c>
      <c r="D3" s="154">
        <v>104.62</v>
      </c>
    </row>
    <row r="4" spans="1:4" ht="16.5" x14ac:dyDescent="0.25">
      <c r="A4" s="153" t="s">
        <v>547</v>
      </c>
      <c r="B4" s="153" t="s">
        <v>544</v>
      </c>
      <c r="C4" s="154">
        <v>281.29000000000002</v>
      </c>
      <c r="D4" s="154">
        <v>243.28</v>
      </c>
    </row>
    <row r="5" spans="1:4" ht="16.5" x14ac:dyDescent="0.25">
      <c r="A5" s="153" t="s">
        <v>548</v>
      </c>
      <c r="B5" s="153" t="s">
        <v>544</v>
      </c>
      <c r="C5" s="154">
        <v>3000</v>
      </c>
      <c r="D5" s="154" t="s">
        <v>549</v>
      </c>
    </row>
    <row r="6" spans="1:4" ht="16.5" x14ac:dyDescent="0.25">
      <c r="A6" s="153" t="s">
        <v>550</v>
      </c>
      <c r="B6" s="153" t="s">
        <v>544</v>
      </c>
      <c r="C6" s="154">
        <v>103.81</v>
      </c>
      <c r="D6" s="154">
        <v>56.22</v>
      </c>
    </row>
    <row r="7" spans="1:4" ht="16.5" x14ac:dyDescent="0.25">
      <c r="A7" s="153" t="s">
        <v>551</v>
      </c>
      <c r="B7" s="153" t="s">
        <v>544</v>
      </c>
      <c r="C7" s="154">
        <v>506.72</v>
      </c>
      <c r="D7" s="154" t="s">
        <v>552</v>
      </c>
    </row>
    <row r="8" spans="1:4" ht="33" x14ac:dyDescent="0.25">
      <c r="A8" s="153" t="s">
        <v>553</v>
      </c>
      <c r="B8" s="153" t="s">
        <v>544</v>
      </c>
      <c r="C8" s="154">
        <v>678.35</v>
      </c>
      <c r="D8" s="154" t="s">
        <v>554</v>
      </c>
    </row>
    <row r="9" spans="1:4" ht="16.5" x14ac:dyDescent="0.25">
      <c r="A9" s="153" t="s">
        <v>555</v>
      </c>
      <c r="B9" s="153" t="s">
        <v>544</v>
      </c>
      <c r="C9" s="154">
        <v>97.97</v>
      </c>
      <c r="D9" s="154" t="s">
        <v>556</v>
      </c>
    </row>
    <row r="10" spans="1:4" ht="16.5" x14ac:dyDescent="0.25">
      <c r="A10" s="153" t="s">
        <v>557</v>
      </c>
      <c r="B10" s="153" t="s">
        <v>544</v>
      </c>
      <c r="C10" s="154">
        <v>222.19</v>
      </c>
      <c r="D10" s="154" t="s">
        <v>558</v>
      </c>
    </row>
    <row r="11" spans="1:4" ht="16.5" x14ac:dyDescent="0.25">
      <c r="A11" s="153" t="s">
        <v>559</v>
      </c>
      <c r="B11" s="153" t="s">
        <v>544</v>
      </c>
      <c r="C11" s="154">
        <v>200</v>
      </c>
      <c r="D11" s="154" t="s">
        <v>560</v>
      </c>
    </row>
    <row r="12" spans="1:4" ht="33" x14ac:dyDescent="0.25">
      <c r="A12" s="153" t="s">
        <v>561</v>
      </c>
      <c r="B12" s="153" t="s">
        <v>544</v>
      </c>
      <c r="C12" s="154">
        <v>218.65</v>
      </c>
      <c r="D12" s="154" t="s">
        <v>562</v>
      </c>
    </row>
    <row r="13" spans="1:4" ht="16.5" x14ac:dyDescent="0.25">
      <c r="A13" s="153" t="s">
        <v>94</v>
      </c>
      <c r="B13" s="153" t="s">
        <v>544</v>
      </c>
      <c r="C13" s="154">
        <v>339.37</v>
      </c>
      <c r="D13" s="154" t="s">
        <v>563</v>
      </c>
    </row>
    <row r="14" spans="1:4" ht="16.5" x14ac:dyDescent="0.25">
      <c r="A14" s="153" t="s">
        <v>564</v>
      </c>
      <c r="B14" s="153" t="s">
        <v>544</v>
      </c>
      <c r="C14" s="154">
        <v>399.98</v>
      </c>
      <c r="D14" s="154" t="s">
        <v>565</v>
      </c>
    </row>
    <row r="15" spans="1:4" ht="16.5" x14ac:dyDescent="0.25">
      <c r="A15" s="153" t="s">
        <v>566</v>
      </c>
      <c r="B15" s="153" t="s">
        <v>544</v>
      </c>
      <c r="C15" s="154">
        <v>288.47000000000003</v>
      </c>
      <c r="D15" s="154" t="s">
        <v>567</v>
      </c>
    </row>
    <row r="16" spans="1:4" ht="16.5" x14ac:dyDescent="0.25">
      <c r="A16" s="153" t="s">
        <v>568</v>
      </c>
      <c r="B16" s="153" t="s">
        <v>544</v>
      </c>
      <c r="C16" s="154">
        <v>890.04</v>
      </c>
      <c r="D16" s="154" t="s">
        <v>569</v>
      </c>
    </row>
    <row r="17" spans="1:4" ht="16.5" x14ac:dyDescent="0.25">
      <c r="A17" s="153" t="s">
        <v>570</v>
      </c>
      <c r="B17" s="153" t="s">
        <v>544</v>
      </c>
      <c r="C17" s="154">
        <v>27.65</v>
      </c>
      <c r="D17" s="154">
        <v>30.89</v>
      </c>
    </row>
    <row r="18" spans="1:4" ht="16.5" x14ac:dyDescent="0.25">
      <c r="A18" s="153" t="s">
        <v>571</v>
      </c>
      <c r="B18" s="153" t="s">
        <v>544</v>
      </c>
      <c r="C18" s="154">
        <v>31.85</v>
      </c>
      <c r="D18" s="154">
        <v>23</v>
      </c>
    </row>
    <row r="19" spans="1:4" ht="16.5" x14ac:dyDescent="0.25">
      <c r="A19" s="153" t="s">
        <v>374</v>
      </c>
      <c r="B19" s="153" t="s">
        <v>544</v>
      </c>
      <c r="C19" s="154">
        <v>890.04</v>
      </c>
      <c r="D19" s="154" t="s">
        <v>572</v>
      </c>
    </row>
    <row r="20" spans="1:4" ht="16.5" x14ac:dyDescent="0.25">
      <c r="A20" s="153" t="s">
        <v>573</v>
      </c>
      <c r="B20" s="153" t="s">
        <v>544</v>
      </c>
      <c r="C20" s="154">
        <v>99.95</v>
      </c>
      <c r="D20" s="154">
        <v>84.65</v>
      </c>
    </row>
    <row r="21" spans="1:4" ht="16.5" x14ac:dyDescent="0.25">
      <c r="A21" s="153" t="s">
        <v>574</v>
      </c>
      <c r="B21" s="153" t="s">
        <v>544</v>
      </c>
      <c r="C21" s="154">
        <v>61.37</v>
      </c>
      <c r="D21" s="154" t="s">
        <v>575</v>
      </c>
    </row>
    <row r="22" spans="1:4" ht="16.5" x14ac:dyDescent="0.25">
      <c r="A22" s="153" t="s">
        <v>576</v>
      </c>
      <c r="B22" s="153" t="s">
        <v>544</v>
      </c>
      <c r="C22" s="154">
        <v>44.89</v>
      </c>
      <c r="D22" s="154" t="s">
        <v>577</v>
      </c>
    </row>
    <row r="23" spans="1:4" ht="16.5" x14ac:dyDescent="0.25">
      <c r="A23" s="153" t="s">
        <v>578</v>
      </c>
      <c r="B23" s="153" t="s">
        <v>544</v>
      </c>
      <c r="C23" s="154">
        <v>67.17</v>
      </c>
      <c r="D23" s="154" t="s">
        <v>579</v>
      </c>
    </row>
    <row r="24" spans="1:4" ht="16.5" x14ac:dyDescent="0.25">
      <c r="A24" s="153" t="s">
        <v>580</v>
      </c>
      <c r="B24" s="153" t="s">
        <v>544</v>
      </c>
      <c r="C24" s="154">
        <v>116.17</v>
      </c>
      <c r="D24" s="154">
        <v>95.11</v>
      </c>
    </row>
    <row r="25" spans="1:4" ht="16.5" x14ac:dyDescent="0.25">
      <c r="A25" s="153" t="s">
        <v>581</v>
      </c>
      <c r="B25" s="153" t="s">
        <v>544</v>
      </c>
      <c r="C25" s="154">
        <v>218.65</v>
      </c>
      <c r="D25" s="154" t="s">
        <v>582</v>
      </c>
    </row>
    <row r="26" spans="1:4" ht="16.5" x14ac:dyDescent="0.25">
      <c r="A26" s="153" t="s">
        <v>583</v>
      </c>
      <c r="B26" s="153" t="s">
        <v>544</v>
      </c>
      <c r="C26" s="154">
        <v>399.98</v>
      </c>
      <c r="D26" s="154" t="s">
        <v>584</v>
      </c>
    </row>
    <row r="27" spans="1:4" ht="33" x14ac:dyDescent="0.25">
      <c r="A27" s="153" t="s">
        <v>585</v>
      </c>
      <c r="B27" s="153" t="s">
        <v>544</v>
      </c>
      <c r="C27" s="154">
        <v>152.02000000000001</v>
      </c>
      <c r="D27" s="154">
        <v>96.94</v>
      </c>
    </row>
    <row r="28" spans="1:4" ht="16.5" x14ac:dyDescent="0.25">
      <c r="A28" s="153" t="s">
        <v>586</v>
      </c>
      <c r="B28" s="153" t="s">
        <v>544</v>
      </c>
      <c r="C28" s="154">
        <v>138.06</v>
      </c>
      <c r="D28" s="154" t="s">
        <v>587</v>
      </c>
    </row>
    <row r="29" spans="1:4" ht="16.5" x14ac:dyDescent="0.25">
      <c r="A29" s="153" t="s">
        <v>588</v>
      </c>
      <c r="B29" s="153" t="s">
        <v>544</v>
      </c>
      <c r="C29" s="154">
        <v>600</v>
      </c>
      <c r="D29" s="154" t="s">
        <v>589</v>
      </c>
    </row>
    <row r="30" spans="1:4" ht="16.5" x14ac:dyDescent="0.25">
      <c r="A30" s="153" t="s">
        <v>590</v>
      </c>
      <c r="B30" s="153" t="s">
        <v>544</v>
      </c>
      <c r="C30" s="154">
        <v>66.260000000000005</v>
      </c>
      <c r="D30" s="154">
        <v>46</v>
      </c>
    </row>
    <row r="31" spans="1:4" ht="16.5" x14ac:dyDescent="0.25">
      <c r="A31" s="153" t="s">
        <v>591</v>
      </c>
      <c r="B31" s="153" t="s">
        <v>544</v>
      </c>
      <c r="C31" s="154">
        <v>121.71</v>
      </c>
      <c r="D31" s="154" t="s">
        <v>592</v>
      </c>
    </row>
    <row r="32" spans="1:4" ht="16.5" x14ac:dyDescent="0.25">
      <c r="A32" s="153" t="s">
        <v>367</v>
      </c>
      <c r="B32" s="153" t="s">
        <v>544</v>
      </c>
      <c r="C32" s="154">
        <v>277.06</v>
      </c>
      <c r="D32" s="154" t="s">
        <v>593</v>
      </c>
    </row>
    <row r="33" spans="1:4" ht="16.5" x14ac:dyDescent="0.25">
      <c r="A33" s="153" t="s">
        <v>368</v>
      </c>
      <c r="B33" s="153" t="s">
        <v>544</v>
      </c>
      <c r="C33" s="154">
        <v>137.25</v>
      </c>
      <c r="D33" s="154">
        <v>118.26</v>
      </c>
    </row>
    <row r="34" spans="1:4" ht="16.5" x14ac:dyDescent="0.25">
      <c r="A34" s="153" t="s">
        <v>594</v>
      </c>
      <c r="B34" s="153" t="s">
        <v>544</v>
      </c>
      <c r="C34" s="154">
        <v>809.94</v>
      </c>
      <c r="D34" s="154" t="s">
        <v>595</v>
      </c>
    </row>
    <row r="35" spans="1:4" ht="16.5" x14ac:dyDescent="0.25">
      <c r="A35" s="153" t="s">
        <v>596</v>
      </c>
      <c r="B35" s="153" t="s">
        <v>544</v>
      </c>
      <c r="C35" s="154">
        <v>493.04</v>
      </c>
      <c r="D35" s="154">
        <v>388.68</v>
      </c>
    </row>
    <row r="36" spans="1:4" ht="16.5" x14ac:dyDescent="0.25">
      <c r="A36" s="153" t="s">
        <v>597</v>
      </c>
      <c r="B36" s="153" t="s">
        <v>544</v>
      </c>
      <c r="C36" s="154">
        <v>74.98</v>
      </c>
      <c r="D36" s="154">
        <v>70.010000000000005</v>
      </c>
    </row>
    <row r="37" spans="1:4" ht="16.5" x14ac:dyDescent="0.25">
      <c r="A37" s="153" t="s">
        <v>598</v>
      </c>
      <c r="B37" s="153" t="s">
        <v>544</v>
      </c>
      <c r="C37" s="154">
        <v>45.01</v>
      </c>
      <c r="D37" s="154">
        <v>18.329999999999998</v>
      </c>
    </row>
    <row r="38" spans="1:4" ht="16.5" x14ac:dyDescent="0.25">
      <c r="A38" s="153" t="s">
        <v>599</v>
      </c>
      <c r="B38" s="153" t="s">
        <v>544</v>
      </c>
      <c r="C38" s="154">
        <v>53.98</v>
      </c>
      <c r="D38" s="154">
        <v>36.11</v>
      </c>
    </row>
    <row r="39" spans="1:4" ht="16.5" x14ac:dyDescent="0.25">
      <c r="A39" s="153" t="s">
        <v>600</v>
      </c>
      <c r="B39" s="153" t="s">
        <v>544</v>
      </c>
      <c r="C39" s="154">
        <v>98.25</v>
      </c>
      <c r="D39" s="154" t="s">
        <v>601</v>
      </c>
    </row>
    <row r="40" spans="1:4" ht="16.5" x14ac:dyDescent="0.25">
      <c r="A40" s="153" t="s">
        <v>602</v>
      </c>
      <c r="B40" s="153" t="s">
        <v>544</v>
      </c>
      <c r="C40" s="154">
        <v>218.65</v>
      </c>
      <c r="D40" s="154" t="s">
        <v>603</v>
      </c>
    </row>
    <row r="41" spans="1:4" ht="16.5" x14ac:dyDescent="0.25">
      <c r="A41" s="153" t="s">
        <v>604</v>
      </c>
      <c r="B41" s="153" t="s">
        <v>544</v>
      </c>
      <c r="C41" s="154">
        <v>197.23</v>
      </c>
      <c r="D41" s="154">
        <v>186.67</v>
      </c>
    </row>
    <row r="42" spans="1:4" ht="16.5" x14ac:dyDescent="0.25">
      <c r="A42" s="153" t="s">
        <v>605</v>
      </c>
      <c r="B42" s="153" t="s">
        <v>544</v>
      </c>
      <c r="C42" s="154">
        <v>762.87</v>
      </c>
      <c r="D42" s="154" t="s">
        <v>606</v>
      </c>
    </row>
    <row r="43" spans="1:4" ht="16.5" x14ac:dyDescent="0.25">
      <c r="A43" s="153" t="s">
        <v>607</v>
      </c>
      <c r="B43" s="153" t="s">
        <v>544</v>
      </c>
      <c r="C43" s="154">
        <v>263.05</v>
      </c>
      <c r="D43" s="154">
        <v>201.44</v>
      </c>
    </row>
    <row r="44" spans="1:4" ht="16.5" x14ac:dyDescent="0.25">
      <c r="A44" s="153" t="s">
        <v>608</v>
      </c>
      <c r="B44" s="153" t="s">
        <v>544</v>
      </c>
      <c r="C44" s="154">
        <v>3000</v>
      </c>
      <c r="D44" s="154" t="s">
        <v>609</v>
      </c>
    </row>
    <row r="45" spans="1:4" ht="16.5" x14ac:dyDescent="0.25">
      <c r="A45" s="153" t="s">
        <v>610</v>
      </c>
      <c r="B45" s="153" t="s">
        <v>544</v>
      </c>
      <c r="C45" s="154">
        <v>107.45</v>
      </c>
      <c r="D45" s="154">
        <v>56.22</v>
      </c>
    </row>
    <row r="46" spans="1:4" ht="16.5" x14ac:dyDescent="0.25">
      <c r="A46" s="153" t="s">
        <v>370</v>
      </c>
      <c r="B46" s="153" t="s">
        <v>544</v>
      </c>
      <c r="C46" s="154">
        <v>62.82</v>
      </c>
      <c r="D46" s="154">
        <v>67.06</v>
      </c>
    </row>
    <row r="47" spans="1:4" ht="16.5" x14ac:dyDescent="0.25">
      <c r="A47" s="153" t="s">
        <v>611</v>
      </c>
      <c r="B47" s="153" t="s">
        <v>544</v>
      </c>
      <c r="C47" s="154">
        <v>32.67</v>
      </c>
      <c r="D47" s="154" t="s">
        <v>612</v>
      </c>
    </row>
    <row r="48" spans="1:4" ht="16.5" x14ac:dyDescent="0.25">
      <c r="A48" s="153" t="s">
        <v>613</v>
      </c>
      <c r="B48" s="153" t="s">
        <v>544</v>
      </c>
      <c r="C48" s="154">
        <v>419.14</v>
      </c>
      <c r="D48" s="154" t="s">
        <v>614</v>
      </c>
    </row>
    <row r="49" spans="1:4" ht="16.5" x14ac:dyDescent="0.25">
      <c r="A49" s="153" t="s">
        <v>615</v>
      </c>
      <c r="B49" s="153" t="s">
        <v>544</v>
      </c>
      <c r="C49" s="154">
        <v>285.2</v>
      </c>
      <c r="D49" s="154">
        <v>189.68</v>
      </c>
    </row>
    <row r="50" spans="1:4" ht="16.5" x14ac:dyDescent="0.25">
      <c r="A50" s="153" t="s">
        <v>616</v>
      </c>
      <c r="B50" s="153" t="s">
        <v>617</v>
      </c>
      <c r="C50" s="154">
        <v>100.08</v>
      </c>
      <c r="D50" s="154" t="s">
        <v>618</v>
      </c>
    </row>
    <row r="51" spans="1:4" ht="16.5" x14ac:dyDescent="0.25">
      <c r="A51" s="153" t="s">
        <v>619</v>
      </c>
      <c r="B51" s="153" t="s">
        <v>544</v>
      </c>
      <c r="C51" s="154">
        <v>21.73</v>
      </c>
      <c r="D51" s="154" t="s">
        <v>620</v>
      </c>
    </row>
    <row r="52" spans="1:4" ht="16.5" x14ac:dyDescent="0.25">
      <c r="A52" s="153" t="s">
        <v>621</v>
      </c>
      <c r="B52" s="153" t="s">
        <v>544</v>
      </c>
      <c r="C52" s="154">
        <v>223.76</v>
      </c>
      <c r="D52" s="154" t="s">
        <v>622</v>
      </c>
    </row>
    <row r="53" spans="1:4" ht="16.5" x14ac:dyDescent="0.25">
      <c r="A53" s="153" t="s">
        <v>623</v>
      </c>
      <c r="B53" s="153" t="s">
        <v>544</v>
      </c>
      <c r="C53" s="154">
        <v>311.39999999999998</v>
      </c>
      <c r="D53" s="154" t="s">
        <v>624</v>
      </c>
    </row>
    <row r="54" spans="1:4" ht="16.5" x14ac:dyDescent="0.25">
      <c r="A54" s="153" t="s">
        <v>625</v>
      </c>
      <c r="B54" s="153" t="s">
        <v>544</v>
      </c>
      <c r="C54" s="154">
        <v>399.98</v>
      </c>
      <c r="D54" s="154" t="s">
        <v>587</v>
      </c>
    </row>
    <row r="55" spans="1:4" ht="16.5" x14ac:dyDescent="0.25">
      <c r="A55" s="153" t="s">
        <v>626</v>
      </c>
      <c r="B55" s="153" t="s">
        <v>544</v>
      </c>
      <c r="C55" s="154">
        <v>713.93</v>
      </c>
      <c r="D55" s="154" t="s">
        <v>627</v>
      </c>
    </row>
    <row r="56" spans="1:4" ht="16.5" x14ac:dyDescent="0.25">
      <c r="A56" s="153" t="s">
        <v>628</v>
      </c>
      <c r="B56" s="153" t="s">
        <v>544</v>
      </c>
      <c r="C56" s="154">
        <v>365.75</v>
      </c>
      <c r="D56" s="154">
        <v>250.7</v>
      </c>
    </row>
    <row r="57" spans="1:4" ht="16.5" x14ac:dyDescent="0.25">
      <c r="A57" s="153" t="s">
        <v>629</v>
      </c>
      <c r="B57" s="153" t="s">
        <v>544</v>
      </c>
      <c r="C57" s="154">
        <v>397</v>
      </c>
      <c r="D57" s="154" t="s">
        <v>630</v>
      </c>
    </row>
    <row r="58" spans="1:4" ht="16.5" x14ac:dyDescent="0.25">
      <c r="A58" s="153" t="s">
        <v>631</v>
      </c>
      <c r="B58" s="153" t="s">
        <v>544</v>
      </c>
      <c r="C58" s="154">
        <v>247.37</v>
      </c>
      <c r="D58" s="154">
        <v>178.44</v>
      </c>
    </row>
    <row r="59" spans="1:4" ht="16.5" x14ac:dyDescent="0.25">
      <c r="A59" s="153" t="s">
        <v>59</v>
      </c>
      <c r="B59" s="153" t="s">
        <v>544</v>
      </c>
      <c r="C59" s="154">
        <v>115.9</v>
      </c>
      <c r="D59" s="154">
        <v>110.47</v>
      </c>
    </row>
    <row r="60" spans="1:4" ht="16.5" x14ac:dyDescent="0.25">
      <c r="A60" s="153" t="s">
        <v>70</v>
      </c>
      <c r="B60" s="153" t="s">
        <v>544</v>
      </c>
      <c r="C60" s="154">
        <v>80.55</v>
      </c>
      <c r="D60" s="154">
        <v>58.77</v>
      </c>
    </row>
    <row r="61" spans="1:4" ht="16.5" x14ac:dyDescent="0.25">
      <c r="A61" s="153" t="s">
        <v>373</v>
      </c>
      <c r="B61" s="153" t="s">
        <v>544</v>
      </c>
      <c r="C61" s="154">
        <v>1031.44</v>
      </c>
      <c r="D61" s="154" t="s">
        <v>632</v>
      </c>
    </row>
    <row r="62" spans="1:4" ht="33" x14ac:dyDescent="0.25">
      <c r="A62" s="153" t="s">
        <v>633</v>
      </c>
      <c r="B62" s="153" t="s">
        <v>544</v>
      </c>
      <c r="C62" s="154">
        <v>506.72</v>
      </c>
      <c r="D62" s="154" t="s">
        <v>565</v>
      </c>
    </row>
    <row r="63" spans="1:4" ht="16.5" x14ac:dyDescent="0.25">
      <c r="A63" s="153" t="s">
        <v>634</v>
      </c>
      <c r="B63" s="153" t="s">
        <v>544</v>
      </c>
      <c r="C63" s="154">
        <v>237.8</v>
      </c>
      <c r="D63" s="154" t="s">
        <v>635</v>
      </c>
    </row>
    <row r="64" spans="1:4" ht="16.5" x14ac:dyDescent="0.25">
      <c r="A64" s="153" t="s">
        <v>636</v>
      </c>
      <c r="B64" s="153" t="s">
        <v>544</v>
      </c>
      <c r="C64" s="154">
        <v>399.98</v>
      </c>
      <c r="D64" s="154" t="s">
        <v>637</v>
      </c>
    </row>
    <row r="65" spans="1:4" ht="16.5" x14ac:dyDescent="0.25">
      <c r="A65" s="153" t="s">
        <v>638</v>
      </c>
      <c r="B65" s="153" t="s">
        <v>544</v>
      </c>
      <c r="C65" s="154">
        <v>119.73</v>
      </c>
      <c r="D65" s="154">
        <v>101.89</v>
      </c>
    </row>
    <row r="66" spans="1:4" ht="16.5" x14ac:dyDescent="0.25">
      <c r="A66" s="153" t="s">
        <v>639</v>
      </c>
      <c r="B66" s="153" t="s">
        <v>544</v>
      </c>
      <c r="C66" s="154">
        <v>208.33</v>
      </c>
      <c r="D66" s="154">
        <v>153.61000000000001</v>
      </c>
    </row>
    <row r="67" spans="1:4" ht="57" customHeight="1" x14ac:dyDescent="0.25">
      <c r="A67" s="190" t="s">
        <v>640</v>
      </c>
      <c r="B67" s="190"/>
      <c r="C67" s="190"/>
      <c r="D67" s="190"/>
    </row>
  </sheetData>
  <mergeCells count="1">
    <mergeCell ref="A67:D6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Список</vt:lpstr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</vt:lpstr>
      <vt:lpstr>Себестоимость блюд</vt:lpstr>
      <vt:lpstr>Выполнение норм</vt:lpstr>
      <vt:lpstr>Примеры допустимых замен</vt:lpstr>
      <vt:lpstr>цены</vt:lpstr>
      <vt:lpstr>'Выполнение норм'!Область_печати</vt:lpstr>
      <vt:lpstr>'Примеры допустимых замен'!Область_печати</vt:lpstr>
      <vt:lpstr>'Проект меню'!Область_печати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'соотношение ЭЦ'!Область_печати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76</cp:revision>
  <cp:lastPrinted>2024-08-27T10:03:27Z</cp:lastPrinted>
  <dcterms:created xsi:type="dcterms:W3CDTF">2022-12-13T10:08:54Z</dcterms:created>
  <dcterms:modified xsi:type="dcterms:W3CDTF">2025-03-31T07:16:22Z</dcterms:modified>
  <dc:language>ru-RU</dc:language>
</cp:coreProperties>
</file>